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ea\Desktop\VODITELJICA RAČUNOVODSTVA\MINISTARSTVO I SVEUČILIŠTE\FINANCIJSKI PLANOVI\5b. Izvršenje - godišnje 2024\POSEBNI IZVJEŠTAJI\"/>
    </mc:Choice>
  </mc:AlternateContent>
  <xr:revisionPtr revIDLastSave="0" documentId="13_ncr:1_{72166836-2F19-45D6-BF06-BC6EE8306AA9}" xr6:coauthVersionLast="37" xr6:coauthVersionMax="37" xr10:uidLastSave="{00000000-0000-0000-0000-000000000000}"/>
  <bookViews>
    <workbookView xWindow="0" yWindow="0" windowWidth="28800" windowHeight="11025" activeTab="1" xr2:uid="{3D28558F-2531-4E9C-BB83-1CBE74F03BFA}"/>
  </bookViews>
  <sheets>
    <sheet name="Izvještaj prihodi i rashodi EU " sheetId="2" r:id="rId1"/>
    <sheet name="Izvještaj ugovorena_uplaćena " sheetId="3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E20" i="2"/>
  <c r="F20" i="2"/>
  <c r="F35" i="2"/>
  <c r="E36" i="2"/>
  <c r="E11" i="2"/>
  <c r="F12" i="2"/>
  <c r="F13" i="2"/>
  <c r="F14" i="2"/>
  <c r="F15" i="2"/>
  <c r="E16" i="2"/>
  <c r="E31" i="3" l="1"/>
  <c r="E30" i="3"/>
  <c r="E28" i="3"/>
  <c r="E18" i="3"/>
  <c r="E16" i="3"/>
  <c r="E15" i="3"/>
  <c r="E14" i="3"/>
  <c r="F39" i="2" l="1"/>
  <c r="F37" i="2"/>
  <c r="F30" i="2"/>
  <c r="E28" i="2"/>
  <c r="F27" i="2"/>
  <c r="F26" i="2"/>
  <c r="E25" i="2"/>
  <c r="F22" i="2"/>
  <c r="F23" i="2"/>
  <c r="F24" i="2"/>
  <c r="F21" i="2"/>
  <c r="F19" i="2"/>
  <c r="E18" i="2"/>
  <c r="E17" i="2"/>
  <c r="E29" i="2"/>
  <c r="E31" i="2"/>
  <c r="E32" i="2"/>
  <c r="E40" i="2"/>
  <c r="E41" i="2"/>
  <c r="F34" i="2" l="1"/>
  <c r="D38" i="2" l="1"/>
  <c r="E38" i="2" l="1"/>
</calcChain>
</file>

<file path=xl/sharedStrings.xml><?xml version="1.0" encoding="utf-8"?>
<sst xmlns="http://schemas.openxmlformats.org/spreadsheetml/2006/main" count="215" uniqueCount="131">
  <si>
    <t>EU FOND</t>
  </si>
  <si>
    <t>Digitalna Europa</t>
  </si>
  <si>
    <t>European economic area</t>
  </si>
  <si>
    <t>Erasmus+</t>
  </si>
  <si>
    <t>Cohesion Fund</t>
  </si>
  <si>
    <t>Obzor 2020</t>
  </si>
  <si>
    <t>Digitalna.hr</t>
  </si>
  <si>
    <t>Europski socijalni fond</t>
  </si>
  <si>
    <t>From Zero to STEM Hero</t>
  </si>
  <si>
    <t>Europski fond za regionalni razvoj</t>
  </si>
  <si>
    <t>Single Market Programme</t>
  </si>
  <si>
    <t xml:space="preserve">Green infrastructure InterACTive management and regeneration tested through River Drava Forest Park in Varaždin - InterACT Green	</t>
  </si>
  <si>
    <t>Strengthening the ecosystem for sustainable student mobility - SuMoS</t>
  </si>
  <si>
    <t xml:space="preserve">	Erasmus+ 	KA220-HED</t>
  </si>
  <si>
    <t xml:space="preserve">My Robot, My LearnMate
</t>
  </si>
  <si>
    <t>Erasmus+ 	KA2 Small-scale Partnerships in the fields of vocational education and training, school education, adult education and youth</t>
  </si>
  <si>
    <t>Digital Transformation of Asian Higher Education - DIGITAsia</t>
  </si>
  <si>
    <t>Erasmus+ 	Capacity Building in the field of higher education Strand 2</t>
  </si>
  <si>
    <t>Artificial Intelligence in Higher Education Teaching and Learning - AI-HED</t>
  </si>
  <si>
    <t>Erasmus+ KA220-HED - Cooperation partnerships in higher education 2024</t>
  </si>
  <si>
    <t>Erasmus+ 	EPP-EUR-UNIV-2020 — European Universities</t>
  </si>
  <si>
    <t>Digital Missions for Care Social Economy's Resilience - DIMCARE</t>
  </si>
  <si>
    <t>Digital and Entrepreneurial Skills for European Teachers in the COVID-19 World - e-DESK</t>
  </si>
  <si>
    <t>Erasmus+ Call 2020 Round 1 KA2 - Cooperation for innovation and the exchange of good practices</t>
  </si>
  <si>
    <t>Digitalizacija u poduzetništvu u kontekstu odgovora na egzogeni šok: Pokretači, prepreke i utjecaj na otpornost poduzeća - DigEntre</t>
  </si>
  <si>
    <t xml:space="preserve"> Ministarstvo gospodarstva i održivog razvoja - MINGOR</t>
  </si>
  <si>
    <t xml:space="preserve"> Orchestration of Hybrid Artificial Intelligence methods for computer Games - O-HAI 4 Games</t>
  </si>
  <si>
    <t xml:space="preserve">Podizanje zrelosti visokih učilišta za implementaciju analitika učenja -HELA </t>
  </si>
  <si>
    <t xml:space="preserve">	 HRZZ IP-2019-04</t>
  </si>
  <si>
    <t>HRZZ 	IP-2020-02 Istraživački projekti</t>
  </si>
  <si>
    <t>HRZZ IP-2020-02</t>
  </si>
  <si>
    <t>Inteligentni sustav za automatsku selekciju algoritama strojnog učenja u društvenim znanostima - SIMON</t>
  </si>
  <si>
    <t>Vjerodostojne analitike učenja i umjetna inteligencija za smislen dizajn učenja - TRUELA</t>
  </si>
  <si>
    <t>HRZZ IP-2022-10</t>
  </si>
  <si>
    <t>Znanost, tehnologija, inženjerstvo, umjetnost i matematika u II. osnovnoj školi Varaždin - Full STEAM ahead!</t>
  </si>
  <si>
    <t>Women Entrepreneurs in Regional Inclusive Entrepreneurial Ecosystems - WeRIn</t>
  </si>
  <si>
    <t xml:space="preserve"> Gaining insights into needs for mastering internationalization - GAIN4MI</t>
  </si>
  <si>
    <t>Pannon EU stories - 	2023CROPannonStories</t>
  </si>
  <si>
    <t>Innovating Learning Design in Higher Education - iLed</t>
  </si>
  <si>
    <t>Erasmus+ Call 2022 Round 1 KA220-HED - Cooperation partnerships in higher education</t>
  </si>
  <si>
    <t>Object Oriented Programming for Fun - OOP4FUN</t>
  </si>
  <si>
    <t>Digital Platform Enterprise - DEMO</t>
  </si>
  <si>
    <t>Erasmus+ 	Call 2021 Round 1 KA2 KA220-HED - Cooperation partnerships in higher education</t>
  </si>
  <si>
    <t>Developing Talents in Artificial Intelligence to Solve Disruptive Environmental Problems - AI2SEP</t>
  </si>
  <si>
    <t>Competencies for University Teaching &amp; Institutional Empowerment - CUTIE</t>
  </si>
  <si>
    <t>Erasmus+ - Call 2022 Round 1 KA2</t>
  </si>
  <si>
    <t>Erasmus+ - Call 2023 Round 1 KA2</t>
  </si>
  <si>
    <t>Awareness Raising Campaign for SMEs II - ARC II</t>
  </si>
  <si>
    <t>Građani, jednakost,prava i vrijednosti - CERV-2021-DANA</t>
  </si>
  <si>
    <t xml:space="preserve"> Okvir za kontrolu i nadzor bespilotnih letjelica - ORKAN</t>
  </si>
  <si>
    <t>HRZZ 	IP-2019-04 Istraživački projekti</t>
  </si>
  <si>
    <t>Razvoj i provedba stručne prakse na Tekstilno-tehnološkom fakultetu - RAST</t>
  </si>
  <si>
    <t>Europski socijalni fond
UP.03.1.1.04 Razvoj, unapređenje i provedba stručne prakse u visokom obrazovanju</t>
  </si>
  <si>
    <t xml:space="preserve">Digital Services for Circular Economy - a Toolbox for Regional Developers &amp; SME - DECIDE </t>
  </si>
  <si>
    <t>STANJE POTRAŽIVANJA PREMA EU FONDU</t>
  </si>
  <si>
    <t>STANJE OBVEZA ZA PRIMLJENE PREDUJMOVE</t>
  </si>
  <si>
    <t>POČETAK PROJEKTA</t>
  </si>
  <si>
    <t xml:space="preserve">ZAVRŠETAK PROJEKTA </t>
  </si>
  <si>
    <t>18.12.2023.</t>
  </si>
  <si>
    <t>17.12.2027.</t>
  </si>
  <si>
    <t>01.12.2022.</t>
  </si>
  <si>
    <t>31.03.2026.</t>
  </si>
  <si>
    <t>01.02.2020.</t>
  </si>
  <si>
    <t>30.04.2024.</t>
  </si>
  <si>
    <t>01.03.2021.</t>
  </si>
  <si>
    <t>28.02.2025.</t>
  </si>
  <si>
    <t>01.05.2021.</t>
  </si>
  <si>
    <t>30.04.2026.</t>
  </si>
  <si>
    <t>30.12.2023.</t>
  </si>
  <si>
    <t>29.10.2027.</t>
  </si>
  <si>
    <t>01.07.2022.</t>
  </si>
  <si>
    <t>01.01.2021.</t>
  </si>
  <si>
    <t>30.06.2024.</t>
  </si>
  <si>
    <t>01.04.2023.</t>
  </si>
  <si>
    <t>31.03.2024.</t>
  </si>
  <si>
    <t>06.12.2023.</t>
  </si>
  <si>
    <t>05.12.2024.</t>
  </si>
  <si>
    <t>03.10.2022.</t>
  </si>
  <si>
    <t>02.10.2025.</t>
  </si>
  <si>
    <t>16.01.2022.</t>
  </si>
  <si>
    <t>01.01.2022.</t>
  </si>
  <si>
    <t>31.01.2025.</t>
  </si>
  <si>
    <t>01.10.2023.</t>
  </si>
  <si>
    <t>30.09.2026.</t>
  </si>
  <si>
    <t>30.12.2022.</t>
  </si>
  <si>
    <t>29.12.2025.</t>
  </si>
  <si>
    <t>02.09.2022.</t>
  </si>
  <si>
    <t>01.09.2024.</t>
  </si>
  <si>
    <t>29.10.2020.</t>
  </si>
  <si>
    <t>29.10.2023.</t>
  </si>
  <si>
    <t>01.12.2021.</t>
  </si>
  <si>
    <t>30.10.2023.</t>
  </si>
  <si>
    <t>31.01.2024.</t>
  </si>
  <si>
    <t>09.03.2020.</t>
  </si>
  <si>
    <t>08.03.2023.</t>
  </si>
  <si>
    <t>30.08.2023.</t>
  </si>
  <si>
    <t>01.05.2022.</t>
  </si>
  <si>
    <t>31.10.2023.</t>
  </si>
  <si>
    <t>UKUPNO UGOVORENA SREDSTVA</t>
  </si>
  <si>
    <t xml:space="preserve">UKUPNO UPLAĆENA SREDSTVA </t>
  </si>
  <si>
    <t>01.01.2024.</t>
  </si>
  <si>
    <t>30.12.2026.</t>
  </si>
  <si>
    <t>Erasmus + Call 2021 Round 1 KA2 KA220-HED - Cooperation partnerships in higher education</t>
  </si>
  <si>
    <t>The European University of Post-Industrial Cities - Boosting mobility &amp; inclusion for societal impact - UNIC</t>
  </si>
  <si>
    <t>01.10.2024.</t>
  </si>
  <si>
    <t>30.09.2025.</t>
  </si>
  <si>
    <t>30.09.2024.</t>
  </si>
  <si>
    <t>01.03.2024.</t>
  </si>
  <si>
    <t>31.07.2027.</t>
  </si>
  <si>
    <t>30.09.2027.</t>
  </si>
  <si>
    <t>31.08.2026.</t>
  </si>
  <si>
    <t>01.11.2024.</t>
  </si>
  <si>
    <t>31.10.2027.</t>
  </si>
  <si>
    <t>IZVJEŠTAJ O PRIHODIMA I RASHODIMA EU PROJEKATA</t>
  </si>
  <si>
    <t>RKP: 2063</t>
  </si>
  <si>
    <t>OIB: 02024882310</t>
  </si>
  <si>
    <t>FAKULTET ORGANIZACIJE I INFORMATIKE</t>
  </si>
  <si>
    <t>SVEUČILIŠTE U ZAGREBU</t>
  </si>
  <si>
    <t>01.01.2024.-31.12.2024.</t>
  </si>
  <si>
    <t>razdoblje izvještavanja od 01.01.2024. do 31.12.2024.</t>
  </si>
  <si>
    <t>NAZIV PROJEKTA</t>
  </si>
  <si>
    <t>IZVJEŠTAJ O UGOVORENIM I UPLAĆENIM SREDSTVIMA EU PROJEKATA</t>
  </si>
  <si>
    <t>PRIHODI</t>
  </si>
  <si>
    <t>RASHODI</t>
  </si>
  <si>
    <t xml:space="preserve">Podizanje zrelosti visokih učilišta za implementaciju analitika učenja - HELA </t>
  </si>
  <si>
    <t>15.11.2024.</t>
  </si>
  <si>
    <t>Erasmus+ 	Cooperation partnerships in school education</t>
  </si>
  <si>
    <t>Digital transformation of Central Croatia and Northern Adriatic through AI &amp; Gaming EDIH</t>
  </si>
  <si>
    <t>Orchestration of Hybrid Artificial Intelligence methods for computer Games - O-HAI 4 Games</t>
  </si>
  <si>
    <t>Erasmus+ 	Knowledge alliances 2020</t>
  </si>
  <si>
    <t>Erasmus+ 	EPP-EUR-UNIV-2020 - European Universities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</si>
</sst>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Calibri Light"/>
      <family val="2"/>
      <charset val="238"/>
      <scheme val="maj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6" fillId="2" borderId="2" xfId="0" applyFont="1" applyFill="1" applyBorder="1" applyAlignment="1">
      <alignment horizontal="center" vertical="top"/>
    </xf>
    <xf numFmtId="164" fontId="6" fillId="2" borderId="3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5" fontId="1" fillId="0" borderId="3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CC"/>
      <color rgb="FF66FFFF"/>
      <color rgb="FF99FFCC"/>
      <color rgb="FF00CC99"/>
      <color rgb="FFFFFFFF"/>
      <color rgb="FFD7F3D7"/>
      <color rgb="FFFFDBC9"/>
      <color rgb="FFFF9966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93DF7-876F-4F02-AA8F-471F14DB1DCD}">
  <sheetPr>
    <pageSetUpPr fitToPage="1"/>
  </sheetPr>
  <dimension ref="A1:F223"/>
  <sheetViews>
    <sheetView topLeftCell="B37" zoomScale="80" zoomScaleNormal="80" workbookViewId="0">
      <selection activeCell="A11" sqref="A11:F41"/>
    </sheetView>
  </sheetViews>
  <sheetFormatPr defaultRowHeight="15" x14ac:dyDescent="0.25"/>
  <cols>
    <col min="1" max="1" width="71.5703125" style="2" customWidth="1"/>
    <col min="2" max="2" width="55.140625" style="2" customWidth="1"/>
    <col min="3" max="3" width="30.85546875" style="3" customWidth="1"/>
    <col min="4" max="5" width="30.85546875" style="23" customWidth="1"/>
    <col min="6" max="6" width="30.85546875" style="1" customWidth="1"/>
    <col min="7" max="16384" width="9.140625" style="1"/>
  </cols>
  <sheetData>
    <row r="1" spans="1:6" s="7" customFormat="1" ht="15.75" x14ac:dyDescent="0.25">
      <c r="A1" s="4" t="s">
        <v>117</v>
      </c>
      <c r="B1" s="10"/>
      <c r="C1" s="22"/>
      <c r="D1" s="6"/>
    </row>
    <row r="2" spans="1:6" s="7" customFormat="1" ht="15.75" x14ac:dyDescent="0.25">
      <c r="A2" s="4" t="s">
        <v>116</v>
      </c>
      <c r="B2" s="10"/>
      <c r="C2" s="22"/>
      <c r="D2" s="6"/>
    </row>
    <row r="3" spans="1:6" s="7" customFormat="1" ht="15.75" x14ac:dyDescent="0.25">
      <c r="A3" s="4" t="s">
        <v>115</v>
      </c>
      <c r="B3" s="10"/>
      <c r="C3" s="22"/>
      <c r="D3" s="6"/>
    </row>
    <row r="4" spans="1:6" s="7" customFormat="1" ht="15.75" x14ac:dyDescent="0.25">
      <c r="A4" s="4" t="s">
        <v>114</v>
      </c>
      <c r="B4" s="10"/>
      <c r="C4" s="22"/>
      <c r="D4" s="6"/>
    </row>
    <row r="5" spans="1:6" s="7" customFormat="1" ht="15.75" x14ac:dyDescent="0.25">
      <c r="A5" s="1"/>
      <c r="B5" s="1"/>
      <c r="C5" s="17"/>
      <c r="D5" s="17"/>
      <c r="E5" s="17"/>
      <c r="F5" s="18"/>
    </row>
    <row r="6" spans="1:6" s="7" customFormat="1" ht="15.75" x14ac:dyDescent="0.25">
      <c r="A6" s="38" t="s">
        <v>113</v>
      </c>
      <c r="B6" s="38"/>
      <c r="C6" s="38"/>
      <c r="D6" s="38"/>
      <c r="E6" s="38"/>
      <c r="F6" s="38"/>
    </row>
    <row r="7" spans="1:6" s="7" customFormat="1" ht="15.75" x14ac:dyDescent="0.25">
      <c r="A7" s="39" t="s">
        <v>119</v>
      </c>
      <c r="B7" s="39"/>
      <c r="C7" s="39"/>
      <c r="D7" s="39"/>
      <c r="E7" s="39"/>
      <c r="F7" s="39"/>
    </row>
    <row r="8" spans="1:6" s="7" customFormat="1" ht="15.75" x14ac:dyDescent="0.25">
      <c r="A8" s="22"/>
      <c r="B8" s="10"/>
      <c r="C8" s="22"/>
      <c r="D8" s="22"/>
      <c r="E8" s="21"/>
      <c r="F8" s="6"/>
    </row>
    <row r="9" spans="1:6" s="22" customFormat="1" ht="15.75" x14ac:dyDescent="0.25">
      <c r="A9" s="33" t="s">
        <v>120</v>
      </c>
      <c r="B9" s="34" t="s">
        <v>0</v>
      </c>
      <c r="C9" s="35" t="s">
        <v>118</v>
      </c>
      <c r="D9" s="36"/>
      <c r="E9" s="36"/>
      <c r="F9" s="37"/>
    </row>
    <row r="10" spans="1:6" s="11" customFormat="1" ht="39" customHeight="1" x14ac:dyDescent="0.25">
      <c r="A10" s="33"/>
      <c r="B10" s="34"/>
      <c r="C10" s="27" t="s">
        <v>122</v>
      </c>
      <c r="D10" s="28" t="s">
        <v>123</v>
      </c>
      <c r="E10" s="28" t="s">
        <v>55</v>
      </c>
      <c r="F10" s="28" t="s">
        <v>54</v>
      </c>
    </row>
    <row r="11" spans="1:6" ht="30" customHeight="1" x14ac:dyDescent="0.25">
      <c r="A11" s="30" t="s">
        <v>24</v>
      </c>
      <c r="B11" s="24" t="s">
        <v>33</v>
      </c>
      <c r="C11" s="31">
        <v>35901.160000000003</v>
      </c>
      <c r="D11" s="31">
        <v>13621.14</v>
      </c>
      <c r="E11" s="31">
        <f>C11-D11</f>
        <v>22280.020000000004</v>
      </c>
      <c r="F11" s="31">
        <v>0</v>
      </c>
    </row>
    <row r="12" spans="1:6" ht="30" customHeight="1" x14ac:dyDescent="0.25">
      <c r="A12" s="29" t="s">
        <v>127</v>
      </c>
      <c r="B12" s="24" t="s">
        <v>25</v>
      </c>
      <c r="C12" s="32">
        <v>0</v>
      </c>
      <c r="D12" s="32">
        <v>47479.82</v>
      </c>
      <c r="E12" s="32">
        <v>0</v>
      </c>
      <c r="F12" s="32">
        <f>C12-D12</f>
        <v>-47479.82</v>
      </c>
    </row>
    <row r="13" spans="1:6" ht="30" customHeight="1" x14ac:dyDescent="0.25">
      <c r="A13" s="29" t="s">
        <v>127</v>
      </c>
      <c r="B13" s="24" t="s">
        <v>1</v>
      </c>
      <c r="C13" s="32">
        <v>0</v>
      </c>
      <c r="D13" s="32">
        <v>47479.81</v>
      </c>
      <c r="E13" s="32">
        <v>0</v>
      </c>
      <c r="F13" s="32">
        <f>C13-D13</f>
        <v>-47479.81</v>
      </c>
    </row>
    <row r="14" spans="1:6" ht="30" customHeight="1" x14ac:dyDescent="0.25">
      <c r="A14" s="29" t="s">
        <v>26</v>
      </c>
      <c r="B14" s="24" t="s">
        <v>28</v>
      </c>
      <c r="C14" s="32">
        <v>0</v>
      </c>
      <c r="D14" s="32">
        <v>26269.06</v>
      </c>
      <c r="E14" s="32">
        <v>0</v>
      </c>
      <c r="F14" s="32">
        <f>C14-D14</f>
        <v>-26269.06</v>
      </c>
    </row>
    <row r="15" spans="1:6" ht="30" customHeight="1" x14ac:dyDescent="0.25">
      <c r="A15" s="29" t="s">
        <v>124</v>
      </c>
      <c r="B15" s="24" t="s">
        <v>29</v>
      </c>
      <c r="C15" s="32">
        <v>9590.8799999999992</v>
      </c>
      <c r="D15" s="32">
        <v>25795.1</v>
      </c>
      <c r="E15" s="32">
        <v>0</v>
      </c>
      <c r="F15" s="32">
        <f t="shared" ref="F15" si="0">C15-D15</f>
        <v>-16204.22</v>
      </c>
    </row>
    <row r="16" spans="1:6" ht="30" customHeight="1" x14ac:dyDescent="0.25">
      <c r="A16" s="29" t="s">
        <v>31</v>
      </c>
      <c r="B16" s="24" t="s">
        <v>30</v>
      </c>
      <c r="C16" s="32">
        <v>22035.46</v>
      </c>
      <c r="D16" s="32">
        <v>10582.61</v>
      </c>
      <c r="E16" s="32">
        <f t="shared" ref="E16:E41" si="1">C16-D16</f>
        <v>11452.849999999999</v>
      </c>
      <c r="F16" s="32">
        <v>0</v>
      </c>
    </row>
    <row r="17" spans="1:6" ht="30" customHeight="1" x14ac:dyDescent="0.25">
      <c r="A17" s="29" t="s">
        <v>32</v>
      </c>
      <c r="B17" s="24" t="s">
        <v>33</v>
      </c>
      <c r="C17" s="32">
        <v>23460.94</v>
      </c>
      <c r="D17" s="32">
        <v>10542.81</v>
      </c>
      <c r="E17" s="32">
        <f>C17-D17</f>
        <v>12918.13</v>
      </c>
      <c r="F17" s="32">
        <v>0</v>
      </c>
    </row>
    <row r="18" spans="1:6" ht="30" customHeight="1" x14ac:dyDescent="0.25">
      <c r="A18" s="29" t="s">
        <v>34</v>
      </c>
      <c r="B18" s="24" t="s">
        <v>2</v>
      </c>
      <c r="C18" s="32">
        <v>36581.1</v>
      </c>
      <c r="D18" s="32">
        <v>19517.34</v>
      </c>
      <c r="E18" s="32">
        <f>C18-D18</f>
        <v>17063.759999999998</v>
      </c>
      <c r="F18" s="32">
        <v>0</v>
      </c>
    </row>
    <row r="19" spans="1:6" ht="30" customHeight="1" x14ac:dyDescent="0.25">
      <c r="A19" s="29" t="s">
        <v>35</v>
      </c>
      <c r="B19" s="24" t="s">
        <v>129</v>
      </c>
      <c r="C19" s="32">
        <v>0</v>
      </c>
      <c r="D19" s="32">
        <v>7650.75</v>
      </c>
      <c r="E19" s="32">
        <v>0</v>
      </c>
      <c r="F19" s="32">
        <f>C19-D19</f>
        <v>-7650.75</v>
      </c>
    </row>
    <row r="20" spans="1:6" ht="30" customHeight="1" x14ac:dyDescent="0.25">
      <c r="A20" s="29" t="s">
        <v>36</v>
      </c>
      <c r="B20" s="24" t="s">
        <v>5</v>
      </c>
      <c r="C20" s="32">
        <v>0</v>
      </c>
      <c r="D20" s="32">
        <v>0</v>
      </c>
      <c r="E20" s="32">
        <f t="shared" si="1"/>
        <v>0</v>
      </c>
      <c r="F20" s="32">
        <f t="shared" ref="F20:F24" si="2">C20-D20</f>
        <v>0</v>
      </c>
    </row>
    <row r="21" spans="1:6" ht="30" customHeight="1" x14ac:dyDescent="0.25">
      <c r="A21" s="29" t="s">
        <v>37</v>
      </c>
      <c r="B21" s="24" t="s">
        <v>4</v>
      </c>
      <c r="C21" s="32">
        <v>20201.599999999999</v>
      </c>
      <c r="D21" s="32">
        <v>24113.51</v>
      </c>
      <c r="E21" s="32">
        <v>0</v>
      </c>
      <c r="F21" s="32">
        <f t="shared" si="2"/>
        <v>-3911.91</v>
      </c>
    </row>
    <row r="22" spans="1:6" ht="30" customHeight="1" x14ac:dyDescent="0.25">
      <c r="A22" s="29" t="s">
        <v>38</v>
      </c>
      <c r="B22" s="24" t="s">
        <v>39</v>
      </c>
      <c r="C22" s="32">
        <v>160000</v>
      </c>
      <c r="D22" s="32">
        <v>161062.41</v>
      </c>
      <c r="E22" s="32">
        <v>0</v>
      </c>
      <c r="F22" s="32">
        <f t="shared" si="2"/>
        <v>-1062.4100000000035</v>
      </c>
    </row>
    <row r="23" spans="1:6" ht="30" customHeight="1" x14ac:dyDescent="0.25">
      <c r="A23" s="29" t="s">
        <v>40</v>
      </c>
      <c r="B23" s="24" t="s">
        <v>3</v>
      </c>
      <c r="C23" s="32">
        <v>0</v>
      </c>
      <c r="D23" s="32">
        <v>17633.05</v>
      </c>
      <c r="E23" s="32">
        <v>0</v>
      </c>
      <c r="F23" s="32">
        <f t="shared" si="2"/>
        <v>-17633.05</v>
      </c>
    </row>
    <row r="24" spans="1:6" ht="30" customHeight="1" x14ac:dyDescent="0.25">
      <c r="A24" s="29" t="s">
        <v>41</v>
      </c>
      <c r="B24" s="24" t="s">
        <v>42</v>
      </c>
      <c r="C24" s="32">
        <v>0</v>
      </c>
      <c r="D24" s="32">
        <v>14767.66</v>
      </c>
      <c r="E24" s="32">
        <v>0</v>
      </c>
      <c r="F24" s="32">
        <f t="shared" si="2"/>
        <v>-14767.66</v>
      </c>
    </row>
    <row r="25" spans="1:6" ht="30" customHeight="1" x14ac:dyDescent="0.25">
      <c r="A25" s="29" t="s">
        <v>43</v>
      </c>
      <c r="B25" s="24" t="s">
        <v>46</v>
      </c>
      <c r="C25" s="32">
        <v>30814.799999999999</v>
      </c>
      <c r="D25" s="32">
        <v>2797.19</v>
      </c>
      <c r="E25" s="32">
        <f>C25-D25</f>
        <v>28017.61</v>
      </c>
      <c r="F25" s="32">
        <v>0</v>
      </c>
    </row>
    <row r="26" spans="1:6" ht="30" customHeight="1" x14ac:dyDescent="0.25">
      <c r="A26" s="29" t="s">
        <v>44</v>
      </c>
      <c r="B26" s="24" t="s">
        <v>45</v>
      </c>
      <c r="C26" s="32">
        <v>17600</v>
      </c>
      <c r="D26" s="32">
        <v>20950.22</v>
      </c>
      <c r="E26" s="32">
        <v>0</v>
      </c>
      <c r="F26" s="32">
        <f>C26-D26</f>
        <v>-3350.2200000000012</v>
      </c>
    </row>
    <row r="27" spans="1:6" ht="30" customHeight="1" x14ac:dyDescent="0.25">
      <c r="A27" s="29" t="s">
        <v>47</v>
      </c>
      <c r="B27" s="24" t="s">
        <v>48</v>
      </c>
      <c r="C27" s="32">
        <v>0</v>
      </c>
      <c r="D27" s="32">
        <v>17986.41</v>
      </c>
      <c r="E27" s="32">
        <v>0</v>
      </c>
      <c r="F27" s="32">
        <f>C27-D27</f>
        <v>-17986.41</v>
      </c>
    </row>
    <row r="28" spans="1:6" ht="30" customHeight="1" x14ac:dyDescent="0.25">
      <c r="A28" s="29" t="s">
        <v>6</v>
      </c>
      <c r="B28" s="24" t="s">
        <v>7</v>
      </c>
      <c r="C28" s="32">
        <v>1387.8</v>
      </c>
      <c r="D28" s="32">
        <v>0</v>
      </c>
      <c r="E28" s="32">
        <f>C28-D28</f>
        <v>1387.8</v>
      </c>
      <c r="F28" s="32">
        <v>0</v>
      </c>
    </row>
    <row r="29" spans="1:6" ht="30" customHeight="1" x14ac:dyDescent="0.25">
      <c r="A29" s="29" t="s">
        <v>8</v>
      </c>
      <c r="B29" s="24" t="s">
        <v>7</v>
      </c>
      <c r="C29" s="32">
        <v>600</v>
      </c>
      <c r="D29" s="32">
        <v>0</v>
      </c>
      <c r="E29" s="32">
        <f t="shared" si="1"/>
        <v>600</v>
      </c>
      <c r="F29" s="32">
        <v>0</v>
      </c>
    </row>
    <row r="30" spans="1:6" ht="30" customHeight="1" x14ac:dyDescent="0.25">
      <c r="A30" s="29" t="s">
        <v>49</v>
      </c>
      <c r="B30" s="24" t="s">
        <v>50</v>
      </c>
      <c r="C30" s="32">
        <v>0</v>
      </c>
      <c r="D30" s="32">
        <v>4462.07</v>
      </c>
      <c r="E30" s="32">
        <v>0</v>
      </c>
      <c r="F30" s="32">
        <f>C30-D30</f>
        <v>-4462.07</v>
      </c>
    </row>
    <row r="31" spans="1:6" ht="39.75" customHeight="1" x14ac:dyDescent="0.25">
      <c r="A31" s="29" t="s">
        <v>51</v>
      </c>
      <c r="B31" s="24" t="s">
        <v>52</v>
      </c>
      <c r="C31" s="32">
        <v>3939.65</v>
      </c>
      <c r="D31" s="32">
        <v>0</v>
      </c>
      <c r="E31" s="32">
        <f t="shared" si="1"/>
        <v>3939.65</v>
      </c>
      <c r="F31" s="32">
        <v>0</v>
      </c>
    </row>
    <row r="32" spans="1:6" ht="30" customHeight="1" x14ac:dyDescent="0.25">
      <c r="A32" s="29" t="s">
        <v>22</v>
      </c>
      <c r="B32" s="24" t="s">
        <v>23</v>
      </c>
      <c r="C32" s="32">
        <v>1848.3019999999999</v>
      </c>
      <c r="D32" s="32">
        <v>0</v>
      </c>
      <c r="E32" s="32">
        <f t="shared" si="1"/>
        <v>1848.3019999999999</v>
      </c>
      <c r="F32" s="32">
        <v>0</v>
      </c>
    </row>
    <row r="33" spans="1:6" ht="30" customHeight="1" x14ac:dyDescent="0.25">
      <c r="A33" s="29" t="s">
        <v>21</v>
      </c>
      <c r="B33" s="24" t="s">
        <v>10</v>
      </c>
      <c r="C33" s="32">
        <v>9998.25</v>
      </c>
      <c r="D33" s="32">
        <v>6289.28</v>
      </c>
      <c r="E33" s="32">
        <f>C33-D33</f>
        <v>3708.9700000000003</v>
      </c>
      <c r="F33" s="32">
        <v>0</v>
      </c>
    </row>
    <row r="34" spans="1:6" ht="30" customHeight="1" x14ac:dyDescent="0.25">
      <c r="A34" s="29" t="s">
        <v>53</v>
      </c>
      <c r="B34" s="24" t="s">
        <v>9</v>
      </c>
      <c r="C34" s="32">
        <v>22155.387999999999</v>
      </c>
      <c r="D34" s="32">
        <v>57689.09</v>
      </c>
      <c r="E34" s="32">
        <v>0</v>
      </c>
      <c r="F34" s="32">
        <f>C34-D34</f>
        <v>-35533.701999999997</v>
      </c>
    </row>
    <row r="35" spans="1:6" s="16" customFormat="1" ht="30" customHeight="1" x14ac:dyDescent="0.25">
      <c r="A35" s="29" t="s">
        <v>103</v>
      </c>
      <c r="B35" s="24" t="s">
        <v>130</v>
      </c>
      <c r="C35" s="32">
        <v>4800</v>
      </c>
      <c r="D35" s="32">
        <v>4800.01</v>
      </c>
      <c r="E35" s="32">
        <v>0</v>
      </c>
      <c r="F35" s="32">
        <f>C35-D35</f>
        <v>-1.0000000000218279E-2</v>
      </c>
    </row>
    <row r="36" spans="1:6" s="16" customFormat="1" ht="30" customHeight="1" x14ac:dyDescent="0.25">
      <c r="A36" s="29" t="s">
        <v>103</v>
      </c>
      <c r="B36" s="24" t="s">
        <v>130</v>
      </c>
      <c r="C36" s="32">
        <v>2400</v>
      </c>
      <c r="D36" s="32">
        <v>0</v>
      </c>
      <c r="E36" s="32">
        <f>C36-D36</f>
        <v>2400</v>
      </c>
      <c r="F36" s="32">
        <v>0</v>
      </c>
    </row>
    <row r="37" spans="1:6" ht="30" customHeight="1" x14ac:dyDescent="0.25">
      <c r="A37" s="29" t="s">
        <v>11</v>
      </c>
      <c r="B37" s="24" t="s">
        <v>9</v>
      </c>
      <c r="C37" s="32">
        <v>49856</v>
      </c>
      <c r="D37" s="32">
        <v>102263.3</v>
      </c>
      <c r="E37" s="32">
        <v>0</v>
      </c>
      <c r="F37" s="32">
        <f t="shared" ref="F37" si="3">C37-D37</f>
        <v>-52407.3</v>
      </c>
    </row>
    <row r="38" spans="1:6" ht="30" customHeight="1" x14ac:dyDescent="0.25">
      <c r="A38" s="29" t="s">
        <v>12</v>
      </c>
      <c r="B38" s="24" t="s">
        <v>13</v>
      </c>
      <c r="C38" s="32">
        <v>160000</v>
      </c>
      <c r="D38" s="32">
        <f>93560.54+1200</f>
        <v>94760.54</v>
      </c>
      <c r="E38" s="32">
        <f t="shared" si="1"/>
        <v>65239.460000000006</v>
      </c>
      <c r="F38" s="32">
        <v>0</v>
      </c>
    </row>
    <row r="39" spans="1:6" ht="30" customHeight="1" x14ac:dyDescent="0.25">
      <c r="A39" s="29" t="s">
        <v>18</v>
      </c>
      <c r="B39" s="24" t="s">
        <v>19</v>
      </c>
      <c r="C39" s="32">
        <v>0</v>
      </c>
      <c r="D39" s="32">
        <v>908.05</v>
      </c>
      <c r="E39" s="32">
        <v>0</v>
      </c>
      <c r="F39" s="32">
        <f>C39-D39</f>
        <v>-908.05</v>
      </c>
    </row>
    <row r="40" spans="1:6" ht="42" customHeight="1" x14ac:dyDescent="0.25">
      <c r="A40" s="29" t="s">
        <v>14</v>
      </c>
      <c r="B40" s="24" t="s">
        <v>15</v>
      </c>
      <c r="C40" s="32">
        <v>15302.4</v>
      </c>
      <c r="D40" s="32">
        <v>419.24</v>
      </c>
      <c r="E40" s="32">
        <f t="shared" si="1"/>
        <v>14883.16</v>
      </c>
      <c r="F40" s="32">
        <v>0</v>
      </c>
    </row>
    <row r="41" spans="1:6" ht="30" customHeight="1" x14ac:dyDescent="0.25">
      <c r="A41" s="29" t="s">
        <v>16</v>
      </c>
      <c r="B41" s="24" t="s">
        <v>17</v>
      </c>
      <c r="C41" s="32">
        <v>503743.8</v>
      </c>
      <c r="D41" s="32">
        <v>0</v>
      </c>
      <c r="E41" s="32">
        <f t="shared" si="1"/>
        <v>503743.8</v>
      </c>
      <c r="F41" s="32">
        <v>0</v>
      </c>
    </row>
    <row r="42" spans="1:6" x14ac:dyDescent="0.25">
      <c r="D42" s="3"/>
      <c r="E42" s="18"/>
      <c r="F42" s="19"/>
    </row>
    <row r="43" spans="1:6" x14ac:dyDescent="0.25">
      <c r="D43" s="3"/>
      <c r="E43" s="18"/>
      <c r="F43" s="19"/>
    </row>
    <row r="44" spans="1:6" x14ac:dyDescent="0.25">
      <c r="D44" s="3"/>
      <c r="E44" s="18"/>
      <c r="F44" s="19"/>
    </row>
    <row r="45" spans="1:6" x14ac:dyDescent="0.25">
      <c r="D45" s="3"/>
      <c r="E45" s="18"/>
      <c r="F45" s="19"/>
    </row>
    <row r="46" spans="1:6" x14ac:dyDescent="0.25">
      <c r="D46" s="3"/>
    </row>
    <row r="47" spans="1:6" x14ac:dyDescent="0.25">
      <c r="D47" s="3"/>
    </row>
    <row r="48" spans="1:6" x14ac:dyDescent="0.25">
      <c r="D48" s="3"/>
    </row>
    <row r="49" spans="4:4" x14ac:dyDescent="0.25">
      <c r="D49" s="3"/>
    </row>
    <row r="50" spans="4:4" x14ac:dyDescent="0.25">
      <c r="D50" s="3"/>
    </row>
    <row r="51" spans="4:4" x14ac:dyDescent="0.25">
      <c r="D51" s="3"/>
    </row>
    <row r="52" spans="4:4" x14ac:dyDescent="0.25">
      <c r="D52" s="3"/>
    </row>
    <row r="53" spans="4:4" x14ac:dyDescent="0.25">
      <c r="D53" s="3"/>
    </row>
    <row r="54" spans="4:4" x14ac:dyDescent="0.25">
      <c r="D54" s="3"/>
    </row>
    <row r="55" spans="4:4" x14ac:dyDescent="0.25">
      <c r="D55" s="3"/>
    </row>
    <row r="56" spans="4:4" x14ac:dyDescent="0.25">
      <c r="D56" s="3"/>
    </row>
    <row r="57" spans="4:4" x14ac:dyDescent="0.25">
      <c r="D57" s="3"/>
    </row>
    <row r="58" spans="4:4" x14ac:dyDescent="0.25">
      <c r="D58" s="3"/>
    </row>
    <row r="59" spans="4:4" x14ac:dyDescent="0.25">
      <c r="D59" s="3"/>
    </row>
    <row r="60" spans="4:4" x14ac:dyDescent="0.25">
      <c r="D60" s="3"/>
    </row>
    <row r="61" spans="4:4" x14ac:dyDescent="0.25">
      <c r="D61" s="3"/>
    </row>
    <row r="62" spans="4:4" x14ac:dyDescent="0.25">
      <c r="D62" s="3"/>
    </row>
    <row r="63" spans="4:4" x14ac:dyDescent="0.25">
      <c r="D63" s="3"/>
    </row>
    <row r="64" spans="4:4" x14ac:dyDescent="0.25">
      <c r="D64" s="3"/>
    </row>
    <row r="65" spans="4:4" x14ac:dyDescent="0.25">
      <c r="D65" s="3"/>
    </row>
    <row r="66" spans="4:4" x14ac:dyDescent="0.25">
      <c r="D66" s="3"/>
    </row>
    <row r="67" spans="4:4" x14ac:dyDescent="0.25">
      <c r="D67" s="3"/>
    </row>
    <row r="68" spans="4:4" x14ac:dyDescent="0.25">
      <c r="D68" s="3"/>
    </row>
    <row r="69" spans="4:4" x14ac:dyDescent="0.25">
      <c r="D69" s="3"/>
    </row>
    <row r="70" spans="4:4" x14ac:dyDescent="0.25">
      <c r="D70" s="3"/>
    </row>
    <row r="71" spans="4:4" x14ac:dyDescent="0.25">
      <c r="D71" s="3"/>
    </row>
    <row r="72" spans="4:4" x14ac:dyDescent="0.25">
      <c r="D72" s="3"/>
    </row>
    <row r="73" spans="4:4" x14ac:dyDescent="0.25">
      <c r="D73" s="3"/>
    </row>
    <row r="74" spans="4:4" x14ac:dyDescent="0.25">
      <c r="D74" s="3"/>
    </row>
    <row r="75" spans="4:4" x14ac:dyDescent="0.25">
      <c r="D75" s="3"/>
    </row>
    <row r="76" spans="4:4" x14ac:dyDescent="0.25">
      <c r="D76" s="3"/>
    </row>
    <row r="77" spans="4:4" x14ac:dyDescent="0.25">
      <c r="D77" s="3"/>
    </row>
    <row r="78" spans="4:4" x14ac:dyDescent="0.25">
      <c r="D78" s="3"/>
    </row>
    <row r="79" spans="4:4" x14ac:dyDescent="0.25">
      <c r="D79" s="3"/>
    </row>
    <row r="80" spans="4:4" x14ac:dyDescent="0.25">
      <c r="D80" s="3"/>
    </row>
    <row r="81" spans="4:4" x14ac:dyDescent="0.25">
      <c r="D81" s="3"/>
    </row>
    <row r="82" spans="4:4" x14ac:dyDescent="0.25">
      <c r="D82" s="3"/>
    </row>
    <row r="83" spans="4:4" x14ac:dyDescent="0.25">
      <c r="D83" s="3"/>
    </row>
    <row r="84" spans="4:4" x14ac:dyDescent="0.25">
      <c r="D84" s="3"/>
    </row>
    <row r="85" spans="4:4" x14ac:dyDescent="0.25">
      <c r="D85" s="3"/>
    </row>
    <row r="86" spans="4:4" x14ac:dyDescent="0.25">
      <c r="D86" s="3"/>
    </row>
    <row r="87" spans="4:4" x14ac:dyDescent="0.25">
      <c r="D87" s="3"/>
    </row>
    <row r="88" spans="4:4" x14ac:dyDescent="0.25">
      <c r="D88" s="3"/>
    </row>
    <row r="89" spans="4:4" x14ac:dyDescent="0.25">
      <c r="D89" s="3"/>
    </row>
    <row r="90" spans="4:4" x14ac:dyDescent="0.25">
      <c r="D90" s="3"/>
    </row>
    <row r="91" spans="4:4" x14ac:dyDescent="0.25">
      <c r="D91" s="3"/>
    </row>
    <row r="92" spans="4:4" x14ac:dyDescent="0.25">
      <c r="D92" s="3"/>
    </row>
    <row r="93" spans="4:4" x14ac:dyDescent="0.25">
      <c r="D93" s="3"/>
    </row>
    <row r="94" spans="4:4" x14ac:dyDescent="0.25">
      <c r="D94" s="3"/>
    </row>
    <row r="95" spans="4:4" x14ac:dyDescent="0.25">
      <c r="D95" s="3"/>
    </row>
    <row r="96" spans="4:4" x14ac:dyDescent="0.25">
      <c r="D96" s="3"/>
    </row>
    <row r="97" spans="4:4" x14ac:dyDescent="0.25">
      <c r="D97" s="3"/>
    </row>
    <row r="98" spans="4:4" x14ac:dyDescent="0.25">
      <c r="D98" s="3"/>
    </row>
    <row r="99" spans="4:4" x14ac:dyDescent="0.25">
      <c r="D99" s="3"/>
    </row>
    <row r="100" spans="4:4" x14ac:dyDescent="0.25">
      <c r="D100" s="3"/>
    </row>
    <row r="101" spans="4:4" x14ac:dyDescent="0.25">
      <c r="D101" s="3"/>
    </row>
    <row r="102" spans="4:4" x14ac:dyDescent="0.25">
      <c r="D102" s="3"/>
    </row>
    <row r="103" spans="4:4" x14ac:dyDescent="0.25">
      <c r="D103" s="3"/>
    </row>
    <row r="104" spans="4:4" x14ac:dyDescent="0.25">
      <c r="D104" s="3"/>
    </row>
    <row r="105" spans="4:4" x14ac:dyDescent="0.25">
      <c r="D105" s="3"/>
    </row>
    <row r="106" spans="4:4" x14ac:dyDescent="0.25">
      <c r="D106" s="3"/>
    </row>
    <row r="107" spans="4:4" x14ac:dyDescent="0.25">
      <c r="D107" s="3"/>
    </row>
    <row r="108" spans="4:4" x14ac:dyDescent="0.25">
      <c r="D108" s="3"/>
    </row>
    <row r="109" spans="4:4" x14ac:dyDescent="0.25">
      <c r="D109" s="3"/>
    </row>
    <row r="110" spans="4:4" x14ac:dyDescent="0.25">
      <c r="D110" s="3"/>
    </row>
    <row r="111" spans="4:4" x14ac:dyDescent="0.25">
      <c r="D111" s="3"/>
    </row>
    <row r="112" spans="4:4" x14ac:dyDescent="0.25">
      <c r="D112" s="3"/>
    </row>
    <row r="113" spans="4:4" x14ac:dyDescent="0.25">
      <c r="D113" s="3"/>
    </row>
    <row r="114" spans="4:4" x14ac:dyDescent="0.25">
      <c r="D114" s="3"/>
    </row>
    <row r="115" spans="4:4" x14ac:dyDescent="0.25">
      <c r="D115" s="3"/>
    </row>
    <row r="116" spans="4:4" x14ac:dyDescent="0.25">
      <c r="D116" s="3"/>
    </row>
    <row r="117" spans="4:4" x14ac:dyDescent="0.25">
      <c r="D117" s="3"/>
    </row>
    <row r="118" spans="4:4" x14ac:dyDescent="0.25">
      <c r="D118" s="3"/>
    </row>
    <row r="119" spans="4:4" x14ac:dyDescent="0.25">
      <c r="D119" s="3"/>
    </row>
    <row r="120" spans="4:4" x14ac:dyDescent="0.25">
      <c r="D120" s="3"/>
    </row>
    <row r="121" spans="4:4" x14ac:dyDescent="0.25">
      <c r="D121" s="3"/>
    </row>
    <row r="122" spans="4:4" x14ac:dyDescent="0.25">
      <c r="D122" s="3"/>
    </row>
    <row r="123" spans="4:4" x14ac:dyDescent="0.25">
      <c r="D123" s="3"/>
    </row>
    <row r="124" spans="4:4" x14ac:dyDescent="0.25">
      <c r="D124" s="3"/>
    </row>
    <row r="125" spans="4:4" x14ac:dyDescent="0.25">
      <c r="D125" s="3"/>
    </row>
    <row r="126" spans="4:4" x14ac:dyDescent="0.25">
      <c r="D126" s="3"/>
    </row>
    <row r="127" spans="4:4" x14ac:dyDescent="0.25">
      <c r="D127" s="3"/>
    </row>
    <row r="128" spans="4:4" x14ac:dyDescent="0.25">
      <c r="D128" s="3"/>
    </row>
    <row r="129" spans="4:4" x14ac:dyDescent="0.25">
      <c r="D129" s="3"/>
    </row>
    <row r="130" spans="4:4" x14ac:dyDescent="0.25">
      <c r="D130" s="3"/>
    </row>
    <row r="131" spans="4:4" x14ac:dyDescent="0.25">
      <c r="D131" s="3"/>
    </row>
    <row r="132" spans="4:4" x14ac:dyDescent="0.25">
      <c r="D132" s="3"/>
    </row>
    <row r="133" spans="4:4" x14ac:dyDescent="0.25">
      <c r="D133" s="3"/>
    </row>
    <row r="134" spans="4:4" x14ac:dyDescent="0.25">
      <c r="D134" s="3"/>
    </row>
    <row r="135" spans="4:4" x14ac:dyDescent="0.25">
      <c r="D135" s="3"/>
    </row>
    <row r="136" spans="4:4" x14ac:dyDescent="0.25">
      <c r="D136" s="3"/>
    </row>
    <row r="137" spans="4:4" x14ac:dyDescent="0.25">
      <c r="D137" s="3"/>
    </row>
    <row r="138" spans="4:4" x14ac:dyDescent="0.25">
      <c r="D138" s="3"/>
    </row>
    <row r="139" spans="4:4" x14ac:dyDescent="0.25">
      <c r="D139" s="3"/>
    </row>
    <row r="140" spans="4:4" x14ac:dyDescent="0.25">
      <c r="D140" s="3"/>
    </row>
    <row r="141" spans="4:4" x14ac:dyDescent="0.25">
      <c r="D141" s="3"/>
    </row>
    <row r="142" spans="4:4" x14ac:dyDescent="0.25">
      <c r="D142" s="3"/>
    </row>
    <row r="143" spans="4:4" x14ac:dyDescent="0.25">
      <c r="D143" s="3"/>
    </row>
    <row r="144" spans="4:4" x14ac:dyDescent="0.25">
      <c r="D144" s="3"/>
    </row>
    <row r="145" spans="4:4" x14ac:dyDescent="0.25">
      <c r="D145" s="3"/>
    </row>
    <row r="146" spans="4:4" x14ac:dyDescent="0.25">
      <c r="D146" s="3"/>
    </row>
    <row r="147" spans="4:4" x14ac:dyDescent="0.25">
      <c r="D147" s="3"/>
    </row>
    <row r="148" spans="4:4" x14ac:dyDescent="0.25">
      <c r="D148" s="3"/>
    </row>
    <row r="149" spans="4:4" x14ac:dyDescent="0.25">
      <c r="D149" s="3"/>
    </row>
    <row r="150" spans="4:4" x14ac:dyDescent="0.25">
      <c r="D150" s="3"/>
    </row>
    <row r="151" spans="4:4" x14ac:dyDescent="0.25">
      <c r="D151" s="3"/>
    </row>
    <row r="152" spans="4:4" x14ac:dyDescent="0.25">
      <c r="D152" s="3"/>
    </row>
    <row r="153" spans="4:4" x14ac:dyDescent="0.25">
      <c r="D153" s="3"/>
    </row>
    <row r="154" spans="4:4" x14ac:dyDescent="0.25">
      <c r="D154" s="3"/>
    </row>
    <row r="155" spans="4:4" x14ac:dyDescent="0.25">
      <c r="D155" s="3"/>
    </row>
    <row r="156" spans="4:4" x14ac:dyDescent="0.25">
      <c r="D156" s="3"/>
    </row>
    <row r="157" spans="4:4" x14ac:dyDescent="0.25">
      <c r="D157" s="3"/>
    </row>
    <row r="158" spans="4:4" x14ac:dyDescent="0.25">
      <c r="D158" s="3"/>
    </row>
    <row r="159" spans="4:4" x14ac:dyDescent="0.25">
      <c r="D159" s="3"/>
    </row>
    <row r="160" spans="4:4" x14ac:dyDescent="0.25">
      <c r="D160" s="3"/>
    </row>
    <row r="161" spans="4:4" x14ac:dyDescent="0.25">
      <c r="D161" s="3"/>
    </row>
    <row r="162" spans="4:4" x14ac:dyDescent="0.25">
      <c r="D162" s="3"/>
    </row>
    <row r="163" spans="4:4" x14ac:dyDescent="0.25">
      <c r="D163" s="3"/>
    </row>
    <row r="164" spans="4:4" x14ac:dyDescent="0.25">
      <c r="D164" s="3"/>
    </row>
    <row r="165" spans="4:4" x14ac:dyDescent="0.25">
      <c r="D165" s="3"/>
    </row>
    <row r="166" spans="4:4" x14ac:dyDescent="0.25">
      <c r="D166" s="3"/>
    </row>
    <row r="167" spans="4:4" x14ac:dyDescent="0.25">
      <c r="D167" s="3"/>
    </row>
    <row r="168" spans="4:4" x14ac:dyDescent="0.25">
      <c r="D168" s="3"/>
    </row>
    <row r="169" spans="4:4" x14ac:dyDescent="0.25">
      <c r="D169" s="3"/>
    </row>
    <row r="170" spans="4:4" x14ac:dyDescent="0.25">
      <c r="D170" s="3"/>
    </row>
    <row r="171" spans="4:4" x14ac:dyDescent="0.25">
      <c r="D171" s="3"/>
    </row>
    <row r="172" spans="4:4" x14ac:dyDescent="0.25">
      <c r="D172" s="3"/>
    </row>
    <row r="173" spans="4:4" x14ac:dyDescent="0.25">
      <c r="D173" s="3"/>
    </row>
    <row r="174" spans="4:4" x14ac:dyDescent="0.25">
      <c r="D174" s="3"/>
    </row>
    <row r="175" spans="4:4" x14ac:dyDescent="0.25">
      <c r="D175" s="3"/>
    </row>
    <row r="176" spans="4:4" x14ac:dyDescent="0.25">
      <c r="D176" s="3"/>
    </row>
    <row r="177" spans="4:4" x14ac:dyDescent="0.25">
      <c r="D177" s="3"/>
    </row>
    <row r="178" spans="4:4" x14ac:dyDescent="0.25">
      <c r="D178" s="3"/>
    </row>
    <row r="179" spans="4:4" x14ac:dyDescent="0.25">
      <c r="D179" s="3"/>
    </row>
    <row r="180" spans="4:4" x14ac:dyDescent="0.25">
      <c r="D180" s="3"/>
    </row>
    <row r="181" spans="4:4" x14ac:dyDescent="0.25">
      <c r="D181" s="3"/>
    </row>
    <row r="182" spans="4:4" x14ac:dyDescent="0.25">
      <c r="D182" s="3"/>
    </row>
    <row r="183" spans="4:4" x14ac:dyDescent="0.25">
      <c r="D183" s="3"/>
    </row>
    <row r="184" spans="4:4" x14ac:dyDescent="0.25">
      <c r="D184" s="3"/>
    </row>
    <row r="185" spans="4:4" x14ac:dyDescent="0.25">
      <c r="D185" s="3"/>
    </row>
    <row r="186" spans="4:4" x14ac:dyDescent="0.25">
      <c r="D186" s="3"/>
    </row>
    <row r="187" spans="4:4" x14ac:dyDescent="0.25">
      <c r="D187" s="3"/>
    </row>
    <row r="188" spans="4:4" x14ac:dyDescent="0.25">
      <c r="D188" s="3"/>
    </row>
    <row r="189" spans="4:4" x14ac:dyDescent="0.25">
      <c r="D189" s="3"/>
    </row>
    <row r="190" spans="4:4" x14ac:dyDescent="0.25">
      <c r="D190" s="3"/>
    </row>
    <row r="191" spans="4:4" x14ac:dyDescent="0.25">
      <c r="D191" s="3"/>
    </row>
    <row r="192" spans="4:4" x14ac:dyDescent="0.25">
      <c r="D192" s="3"/>
    </row>
    <row r="193" spans="4:4" x14ac:dyDescent="0.25">
      <c r="D193" s="3"/>
    </row>
    <row r="194" spans="4:4" x14ac:dyDescent="0.25">
      <c r="D194" s="3"/>
    </row>
    <row r="195" spans="4:4" x14ac:dyDescent="0.25">
      <c r="D195" s="3"/>
    </row>
    <row r="196" spans="4:4" x14ac:dyDescent="0.25">
      <c r="D196" s="3"/>
    </row>
    <row r="197" spans="4:4" x14ac:dyDescent="0.25">
      <c r="D197" s="3"/>
    </row>
    <row r="198" spans="4:4" x14ac:dyDescent="0.25">
      <c r="D198" s="3"/>
    </row>
    <row r="199" spans="4:4" x14ac:dyDescent="0.25">
      <c r="D199" s="3"/>
    </row>
    <row r="200" spans="4:4" x14ac:dyDescent="0.25">
      <c r="D200" s="3"/>
    </row>
    <row r="201" spans="4:4" x14ac:dyDescent="0.25">
      <c r="D201" s="3"/>
    </row>
    <row r="202" spans="4:4" x14ac:dyDescent="0.25">
      <c r="D202" s="3"/>
    </row>
    <row r="203" spans="4:4" x14ac:dyDescent="0.25">
      <c r="D203" s="3"/>
    </row>
    <row r="204" spans="4:4" x14ac:dyDescent="0.25">
      <c r="D204" s="3"/>
    </row>
    <row r="205" spans="4:4" x14ac:dyDescent="0.25">
      <c r="D205" s="3"/>
    </row>
    <row r="206" spans="4:4" x14ac:dyDescent="0.25">
      <c r="D206" s="3"/>
    </row>
    <row r="207" spans="4:4" x14ac:dyDescent="0.25">
      <c r="D207" s="3"/>
    </row>
    <row r="208" spans="4:4" x14ac:dyDescent="0.25">
      <c r="D208" s="3"/>
    </row>
    <row r="209" spans="4:4" x14ac:dyDescent="0.25">
      <c r="D209" s="3"/>
    </row>
    <row r="210" spans="4:4" x14ac:dyDescent="0.25">
      <c r="D210" s="3"/>
    </row>
    <row r="211" spans="4:4" x14ac:dyDescent="0.25">
      <c r="D211" s="3"/>
    </row>
    <row r="212" spans="4:4" x14ac:dyDescent="0.25">
      <c r="D212" s="3"/>
    </row>
    <row r="213" spans="4:4" x14ac:dyDescent="0.25">
      <c r="D213" s="3"/>
    </row>
    <row r="214" spans="4:4" x14ac:dyDescent="0.25">
      <c r="D214" s="3"/>
    </row>
    <row r="215" spans="4:4" x14ac:dyDescent="0.25">
      <c r="D215" s="3"/>
    </row>
    <row r="216" spans="4:4" x14ac:dyDescent="0.25">
      <c r="D216" s="3"/>
    </row>
    <row r="217" spans="4:4" x14ac:dyDescent="0.25">
      <c r="D217" s="3"/>
    </row>
    <row r="218" spans="4:4" x14ac:dyDescent="0.25">
      <c r="D218" s="3"/>
    </row>
    <row r="219" spans="4:4" x14ac:dyDescent="0.25">
      <c r="D219" s="3"/>
    </row>
    <row r="220" spans="4:4" x14ac:dyDescent="0.25">
      <c r="D220" s="3"/>
    </row>
    <row r="221" spans="4:4" x14ac:dyDescent="0.25">
      <c r="D221" s="3"/>
    </row>
    <row r="222" spans="4:4" x14ac:dyDescent="0.25">
      <c r="D222" s="3"/>
    </row>
    <row r="223" spans="4:4" x14ac:dyDescent="0.25">
      <c r="D223" s="3"/>
    </row>
  </sheetData>
  <mergeCells count="5">
    <mergeCell ref="A9:A10"/>
    <mergeCell ref="B9:B10"/>
    <mergeCell ref="C9:F9"/>
    <mergeCell ref="A6:F6"/>
    <mergeCell ref="A7:F7"/>
  </mergeCells>
  <pageMargins left="0.7" right="0.7" top="0.75" bottom="0.75" header="0.3" footer="0.3"/>
  <pageSetup paperSize="9" scale="5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C1CF0-E6D2-4812-A730-2FE9D96AF8ED}">
  <sheetPr>
    <pageSetUpPr fitToPage="1"/>
  </sheetPr>
  <dimension ref="A1:J42"/>
  <sheetViews>
    <sheetView tabSelected="1" zoomScale="80" zoomScaleNormal="80" workbookViewId="0">
      <selection activeCell="J10" sqref="J10"/>
    </sheetView>
  </sheetViews>
  <sheetFormatPr defaultRowHeight="15.75" x14ac:dyDescent="0.25"/>
  <cols>
    <col min="1" max="1" width="71.5703125" style="5" customWidth="1"/>
    <col min="2" max="2" width="55.140625" style="10" customWidth="1"/>
    <col min="3" max="4" width="30.85546875" style="5" customWidth="1"/>
    <col min="5" max="5" width="25.5703125" style="8" customWidth="1"/>
    <col min="6" max="6" width="26.140625" style="6" customWidth="1"/>
    <col min="7" max="16384" width="9.140625" style="7"/>
  </cols>
  <sheetData>
    <row r="1" spans="1:10" x14ac:dyDescent="0.25">
      <c r="A1" s="4" t="s">
        <v>117</v>
      </c>
      <c r="D1" s="6"/>
      <c r="E1" s="7"/>
      <c r="F1" s="7"/>
    </row>
    <row r="2" spans="1:10" x14ac:dyDescent="0.25">
      <c r="A2" s="4" t="s">
        <v>116</v>
      </c>
      <c r="D2" s="6"/>
      <c r="E2" s="7"/>
      <c r="F2" s="7"/>
    </row>
    <row r="3" spans="1:10" x14ac:dyDescent="0.25">
      <c r="A3" s="4" t="s">
        <v>115</v>
      </c>
      <c r="D3" s="6"/>
      <c r="E3" s="7"/>
      <c r="F3" s="7"/>
    </row>
    <row r="4" spans="1:10" x14ac:dyDescent="0.25">
      <c r="A4" s="4" t="s">
        <v>114</v>
      </c>
      <c r="D4" s="6"/>
      <c r="E4" s="7"/>
      <c r="F4" s="7"/>
    </row>
    <row r="5" spans="1:10" x14ac:dyDescent="0.25">
      <c r="A5" s="12"/>
      <c r="B5" s="12"/>
      <c r="C5" s="13"/>
      <c r="D5" s="13"/>
      <c r="E5" s="13"/>
      <c r="F5" s="14"/>
    </row>
    <row r="6" spans="1:10" x14ac:dyDescent="0.25">
      <c r="A6" s="38" t="s">
        <v>121</v>
      </c>
      <c r="B6" s="38"/>
      <c r="C6" s="38"/>
      <c r="D6" s="38"/>
      <c r="E6" s="38"/>
      <c r="F6" s="38"/>
    </row>
    <row r="7" spans="1:10" x14ac:dyDescent="0.25">
      <c r="A7" s="39" t="s">
        <v>119</v>
      </c>
      <c r="B7" s="39"/>
      <c r="C7" s="39"/>
      <c r="D7" s="39"/>
      <c r="E7" s="39"/>
      <c r="F7" s="39"/>
    </row>
    <row r="9" spans="1:10" s="15" customFormat="1" x14ac:dyDescent="0.25">
      <c r="A9" s="33" t="s">
        <v>120</v>
      </c>
      <c r="B9" s="34" t="s">
        <v>0</v>
      </c>
      <c r="C9" s="26"/>
      <c r="D9" s="26"/>
      <c r="E9" s="26"/>
      <c r="F9" s="26"/>
    </row>
    <row r="10" spans="1:10" s="11" customFormat="1" ht="39" customHeight="1" x14ac:dyDescent="0.25">
      <c r="A10" s="33"/>
      <c r="B10" s="34"/>
      <c r="C10" s="27" t="s">
        <v>56</v>
      </c>
      <c r="D10" s="28" t="s">
        <v>57</v>
      </c>
      <c r="E10" s="28" t="s">
        <v>98</v>
      </c>
      <c r="F10" s="28" t="s">
        <v>99</v>
      </c>
    </row>
    <row r="11" spans="1:10" s="9" customFormat="1" ht="30" customHeight="1" x14ac:dyDescent="0.25">
      <c r="A11" s="30" t="s">
        <v>24</v>
      </c>
      <c r="B11" s="24" t="s">
        <v>33</v>
      </c>
      <c r="C11" s="31" t="s">
        <v>58</v>
      </c>
      <c r="D11" s="31" t="s">
        <v>59</v>
      </c>
      <c r="E11" s="31">
        <v>119449.82</v>
      </c>
      <c r="F11" s="31">
        <v>52092.99</v>
      </c>
      <c r="J11" s="25"/>
    </row>
    <row r="12" spans="1:10" s="9" customFormat="1" ht="30" customHeight="1" x14ac:dyDescent="0.25">
      <c r="A12" s="29" t="s">
        <v>127</v>
      </c>
      <c r="B12" s="24" t="s">
        <v>25</v>
      </c>
      <c r="C12" s="32" t="s">
        <v>60</v>
      </c>
      <c r="D12" s="32" t="s">
        <v>61</v>
      </c>
      <c r="E12" s="32">
        <v>134467.43</v>
      </c>
      <c r="F12" s="32">
        <v>87403.83</v>
      </c>
      <c r="G12" s="20"/>
      <c r="H12" s="20"/>
      <c r="I12" s="20"/>
    </row>
    <row r="13" spans="1:10" s="9" customFormat="1" ht="30" customHeight="1" x14ac:dyDescent="0.25">
      <c r="A13" s="29" t="s">
        <v>127</v>
      </c>
      <c r="B13" s="24" t="s">
        <v>1</v>
      </c>
      <c r="C13" s="32" t="s">
        <v>60</v>
      </c>
      <c r="D13" s="32" t="s">
        <v>61</v>
      </c>
      <c r="E13" s="32">
        <v>134467.43</v>
      </c>
      <c r="F13" s="32">
        <v>87403.83</v>
      </c>
      <c r="G13" s="20"/>
      <c r="H13" s="20"/>
      <c r="I13" s="20"/>
    </row>
    <row r="14" spans="1:10" s="9" customFormat="1" ht="30" customHeight="1" x14ac:dyDescent="0.25">
      <c r="A14" s="29" t="s">
        <v>128</v>
      </c>
      <c r="B14" s="24" t="s">
        <v>28</v>
      </c>
      <c r="C14" s="32" t="s">
        <v>62</v>
      </c>
      <c r="D14" s="32" t="s">
        <v>63</v>
      </c>
      <c r="E14" s="32">
        <f>524700/7.5345</f>
        <v>69639.657575154284</v>
      </c>
      <c r="F14" s="32">
        <v>62913.55</v>
      </c>
    </row>
    <row r="15" spans="1:10" s="9" customFormat="1" ht="30" customHeight="1" x14ac:dyDescent="0.25">
      <c r="A15" s="29" t="s">
        <v>27</v>
      </c>
      <c r="B15" s="24" t="s">
        <v>29</v>
      </c>
      <c r="C15" s="32" t="s">
        <v>64</v>
      </c>
      <c r="D15" s="32" t="s">
        <v>65</v>
      </c>
      <c r="E15" s="32">
        <f>776230/7.5345</f>
        <v>103023.42557568518</v>
      </c>
      <c r="F15" s="32">
        <v>93432.54</v>
      </c>
    </row>
    <row r="16" spans="1:10" s="9" customFormat="1" ht="30" customHeight="1" x14ac:dyDescent="0.25">
      <c r="A16" s="29" t="s">
        <v>31</v>
      </c>
      <c r="B16" s="24" t="s">
        <v>30</v>
      </c>
      <c r="C16" s="32" t="s">
        <v>66</v>
      </c>
      <c r="D16" s="32" t="s">
        <v>67</v>
      </c>
      <c r="E16" s="32">
        <f>1092500/7.5345</f>
        <v>144999.66819297895</v>
      </c>
      <c r="F16" s="32">
        <v>68952.960000000006</v>
      </c>
    </row>
    <row r="17" spans="1:6" s="9" customFormat="1" ht="30" customHeight="1" x14ac:dyDescent="0.25">
      <c r="A17" s="29" t="s">
        <v>32</v>
      </c>
      <c r="B17" s="24" t="s">
        <v>33</v>
      </c>
      <c r="C17" s="32" t="s">
        <v>68</v>
      </c>
      <c r="D17" s="32" t="s">
        <v>69</v>
      </c>
      <c r="E17" s="32">
        <v>119344.35</v>
      </c>
      <c r="F17" s="32">
        <v>37600.550000000003</v>
      </c>
    </row>
    <row r="18" spans="1:6" s="9" customFormat="1" ht="30" customHeight="1" x14ac:dyDescent="0.25">
      <c r="A18" s="29" t="s">
        <v>34</v>
      </c>
      <c r="B18" s="24" t="s">
        <v>2</v>
      </c>
      <c r="C18" s="32" t="s">
        <v>70</v>
      </c>
      <c r="D18" s="32" t="s">
        <v>63</v>
      </c>
      <c r="E18" s="32">
        <f>575623.8/7.5345</f>
        <v>76398.407326299028</v>
      </c>
      <c r="F18" s="32">
        <v>64175.61</v>
      </c>
    </row>
    <row r="19" spans="1:6" s="9" customFormat="1" ht="30" customHeight="1" x14ac:dyDescent="0.25">
      <c r="A19" s="29" t="s">
        <v>35</v>
      </c>
      <c r="B19" s="24" t="s">
        <v>129</v>
      </c>
      <c r="C19" s="32" t="s">
        <v>71</v>
      </c>
      <c r="D19" s="32" t="s">
        <v>72</v>
      </c>
      <c r="E19" s="32">
        <v>40582</v>
      </c>
      <c r="F19" s="32">
        <v>40529.58</v>
      </c>
    </row>
    <row r="20" spans="1:6" s="9" customFormat="1" ht="30" customHeight="1" x14ac:dyDescent="0.25">
      <c r="A20" s="29" t="s">
        <v>36</v>
      </c>
      <c r="B20" s="24" t="s">
        <v>5</v>
      </c>
      <c r="C20" s="32" t="s">
        <v>73</v>
      </c>
      <c r="D20" s="32" t="s">
        <v>74</v>
      </c>
      <c r="E20" s="32">
        <v>1040</v>
      </c>
      <c r="F20" s="32">
        <v>1040</v>
      </c>
    </row>
    <row r="21" spans="1:6" s="9" customFormat="1" ht="30" customHeight="1" x14ac:dyDescent="0.25">
      <c r="A21" s="29" t="s">
        <v>37</v>
      </c>
      <c r="B21" s="24" t="s">
        <v>4</v>
      </c>
      <c r="C21" s="32" t="s">
        <v>75</v>
      </c>
      <c r="D21" s="32" t="s">
        <v>76</v>
      </c>
      <c r="E21" s="32">
        <v>31565</v>
      </c>
      <c r="F21" s="32">
        <v>20201.599999999999</v>
      </c>
    </row>
    <row r="22" spans="1:6" s="9" customFormat="1" ht="30" customHeight="1" x14ac:dyDescent="0.25">
      <c r="A22" s="29" t="s">
        <v>38</v>
      </c>
      <c r="B22" s="24" t="s">
        <v>39</v>
      </c>
      <c r="C22" s="32" t="s">
        <v>77</v>
      </c>
      <c r="D22" s="32" t="s">
        <v>78</v>
      </c>
      <c r="E22" s="32">
        <v>145200</v>
      </c>
      <c r="F22" s="32">
        <v>319522.2</v>
      </c>
    </row>
    <row r="23" spans="1:6" s="9" customFormat="1" ht="30" customHeight="1" x14ac:dyDescent="0.25">
      <c r="A23" s="29" t="s">
        <v>40</v>
      </c>
      <c r="B23" s="24" t="s">
        <v>126</v>
      </c>
      <c r="C23" s="32" t="s">
        <v>79</v>
      </c>
      <c r="D23" s="32" t="s">
        <v>125</v>
      </c>
      <c r="E23" s="32">
        <v>30049</v>
      </c>
      <c r="F23" s="32">
        <v>24040.68</v>
      </c>
    </row>
    <row r="24" spans="1:6" s="9" customFormat="1" ht="30" customHeight="1" x14ac:dyDescent="0.25">
      <c r="A24" s="29" t="s">
        <v>41</v>
      </c>
      <c r="B24" s="24" t="s">
        <v>42</v>
      </c>
      <c r="C24" s="32" t="s">
        <v>80</v>
      </c>
      <c r="D24" s="32" t="s">
        <v>81</v>
      </c>
      <c r="E24" s="32">
        <v>40217</v>
      </c>
      <c r="F24" s="32">
        <v>29982.74</v>
      </c>
    </row>
    <row r="25" spans="1:6" s="9" customFormat="1" ht="30" customHeight="1" x14ac:dyDescent="0.25">
      <c r="A25" s="29" t="s">
        <v>43</v>
      </c>
      <c r="B25" s="24" t="s">
        <v>46</v>
      </c>
      <c r="C25" s="32" t="s">
        <v>82</v>
      </c>
      <c r="D25" s="32" t="s">
        <v>83</v>
      </c>
      <c r="E25" s="32">
        <v>77037</v>
      </c>
      <c r="F25" s="32">
        <v>30814.799999999999</v>
      </c>
    </row>
    <row r="26" spans="1:6" s="9" customFormat="1" ht="30" customHeight="1" x14ac:dyDescent="0.25">
      <c r="A26" s="29" t="s">
        <v>44</v>
      </c>
      <c r="B26" s="24" t="s">
        <v>45</v>
      </c>
      <c r="C26" s="32" t="s">
        <v>84</v>
      </c>
      <c r="D26" s="32" t="s">
        <v>85</v>
      </c>
      <c r="E26" s="32">
        <v>44000</v>
      </c>
      <c r="F26" s="32">
        <v>35200</v>
      </c>
    </row>
    <row r="27" spans="1:6" s="9" customFormat="1" ht="30" customHeight="1" x14ac:dyDescent="0.25">
      <c r="A27" s="29" t="s">
        <v>47</v>
      </c>
      <c r="B27" s="24" t="s">
        <v>48</v>
      </c>
      <c r="C27" s="32" t="s">
        <v>86</v>
      </c>
      <c r="D27" s="32" t="s">
        <v>111</v>
      </c>
      <c r="E27" s="32">
        <v>85623.54</v>
      </c>
      <c r="F27" s="32">
        <v>61546.92</v>
      </c>
    </row>
    <row r="28" spans="1:6" s="9" customFormat="1" ht="30" customHeight="1" x14ac:dyDescent="0.25">
      <c r="A28" s="29" t="s">
        <v>6</v>
      </c>
      <c r="B28" s="24" t="s">
        <v>7</v>
      </c>
      <c r="C28" s="32" t="s">
        <v>88</v>
      </c>
      <c r="D28" s="32" t="s">
        <v>89</v>
      </c>
      <c r="E28" s="32">
        <f>245614.5/7.5345</f>
        <v>32598.646227354169</v>
      </c>
      <c r="F28" s="32">
        <v>27798.42</v>
      </c>
    </row>
    <row r="29" spans="1:6" s="9" customFormat="1" ht="30" customHeight="1" x14ac:dyDescent="0.25">
      <c r="A29" s="29" t="s">
        <v>8</v>
      </c>
      <c r="B29" s="24" t="s">
        <v>7</v>
      </c>
      <c r="C29" s="32" t="s">
        <v>90</v>
      </c>
      <c r="D29" s="32" t="s">
        <v>91</v>
      </c>
      <c r="E29" s="32">
        <v>3000</v>
      </c>
      <c r="F29" s="32">
        <v>3098.29</v>
      </c>
    </row>
    <row r="30" spans="1:6" s="9" customFormat="1" ht="30" customHeight="1" x14ac:dyDescent="0.25">
      <c r="A30" s="29" t="s">
        <v>49</v>
      </c>
      <c r="B30" s="24" t="s">
        <v>50</v>
      </c>
      <c r="C30" s="32" t="s">
        <v>62</v>
      </c>
      <c r="D30" s="32" t="s">
        <v>92</v>
      </c>
      <c r="E30" s="32">
        <f>533930/7.5345</f>
        <v>70864.689096821283</v>
      </c>
      <c r="F30" s="32">
        <v>66947.38</v>
      </c>
    </row>
    <row r="31" spans="1:6" s="9" customFormat="1" ht="42" customHeight="1" x14ac:dyDescent="0.25">
      <c r="A31" s="29" t="s">
        <v>51</v>
      </c>
      <c r="B31" s="24" t="s">
        <v>52</v>
      </c>
      <c r="C31" s="32" t="s">
        <v>93</v>
      </c>
      <c r="D31" s="32" t="s">
        <v>94</v>
      </c>
      <c r="E31" s="32">
        <f>139476.41/7.5345</f>
        <v>18511.700842789833</v>
      </c>
      <c r="F31" s="32">
        <v>21476.14</v>
      </c>
    </row>
    <row r="32" spans="1:6" s="9" customFormat="1" ht="30" customHeight="1" x14ac:dyDescent="0.25">
      <c r="A32" s="29" t="s">
        <v>22</v>
      </c>
      <c r="B32" s="24" t="s">
        <v>23</v>
      </c>
      <c r="C32" s="32" t="s">
        <v>64</v>
      </c>
      <c r="D32" s="32" t="s">
        <v>95</v>
      </c>
      <c r="E32" s="32">
        <v>44465</v>
      </c>
      <c r="F32" s="32">
        <v>36551.089999999997</v>
      </c>
    </row>
    <row r="33" spans="1:6" s="9" customFormat="1" ht="30" customHeight="1" x14ac:dyDescent="0.25">
      <c r="A33" s="29" t="s">
        <v>21</v>
      </c>
      <c r="B33" s="24" t="s">
        <v>10</v>
      </c>
      <c r="C33" s="32" t="s">
        <v>96</v>
      </c>
      <c r="D33" s="32" t="s">
        <v>97</v>
      </c>
      <c r="E33" s="32">
        <v>33327.5</v>
      </c>
      <c r="F33" s="32">
        <v>33254.36</v>
      </c>
    </row>
    <row r="34" spans="1:6" s="9" customFormat="1" ht="30" customHeight="1" x14ac:dyDescent="0.25">
      <c r="A34" s="29" t="s">
        <v>41</v>
      </c>
      <c r="B34" s="24" t="s">
        <v>102</v>
      </c>
      <c r="C34" s="32" t="s">
        <v>80</v>
      </c>
      <c r="D34" s="32" t="s">
        <v>81</v>
      </c>
      <c r="E34" s="32">
        <v>40217</v>
      </c>
      <c r="F34" s="32">
        <v>29982.74</v>
      </c>
    </row>
    <row r="35" spans="1:6" s="9" customFormat="1" ht="30" customHeight="1" x14ac:dyDescent="0.25">
      <c r="A35" s="29" t="s">
        <v>53</v>
      </c>
      <c r="B35" s="24" t="s">
        <v>9</v>
      </c>
      <c r="C35" s="32" t="s">
        <v>100</v>
      </c>
      <c r="D35" s="32" t="s">
        <v>101</v>
      </c>
      <c r="E35" s="32">
        <v>200000</v>
      </c>
      <c r="F35" s="32">
        <v>22155.88</v>
      </c>
    </row>
    <row r="36" spans="1:6" s="9" customFormat="1" ht="30" customHeight="1" x14ac:dyDescent="0.25">
      <c r="A36" s="29" t="s">
        <v>103</v>
      </c>
      <c r="B36" s="24" t="s">
        <v>20</v>
      </c>
      <c r="C36" s="32" t="s">
        <v>82</v>
      </c>
      <c r="D36" s="32" t="s">
        <v>106</v>
      </c>
      <c r="E36" s="32">
        <v>4800</v>
      </c>
      <c r="F36" s="32">
        <v>4800</v>
      </c>
    </row>
    <row r="37" spans="1:6" s="9" customFormat="1" ht="30" customHeight="1" x14ac:dyDescent="0.25">
      <c r="A37" s="29" t="s">
        <v>103</v>
      </c>
      <c r="B37" s="24" t="s">
        <v>20</v>
      </c>
      <c r="C37" s="32" t="s">
        <v>104</v>
      </c>
      <c r="D37" s="32" t="s">
        <v>105</v>
      </c>
      <c r="E37" s="32">
        <v>2400</v>
      </c>
      <c r="F37" s="32">
        <v>2400</v>
      </c>
    </row>
    <row r="38" spans="1:6" s="9" customFormat="1" ht="30" customHeight="1" x14ac:dyDescent="0.25">
      <c r="A38" s="29" t="s">
        <v>11</v>
      </c>
      <c r="B38" s="24" t="s">
        <v>9</v>
      </c>
      <c r="C38" s="32" t="s">
        <v>107</v>
      </c>
      <c r="D38" s="32" t="s">
        <v>108</v>
      </c>
      <c r="E38" s="32">
        <v>311600</v>
      </c>
      <c r="F38" s="32">
        <v>49856</v>
      </c>
    </row>
    <row r="39" spans="1:6" s="9" customFormat="1" ht="30" customHeight="1" x14ac:dyDescent="0.25">
      <c r="A39" s="29" t="s">
        <v>12</v>
      </c>
      <c r="B39" s="24" t="s">
        <v>13</v>
      </c>
      <c r="C39" s="32" t="s">
        <v>104</v>
      </c>
      <c r="D39" s="32" t="s">
        <v>109</v>
      </c>
      <c r="E39" s="32">
        <v>116500</v>
      </c>
      <c r="F39" s="32">
        <v>160000</v>
      </c>
    </row>
    <row r="40" spans="1:6" s="9" customFormat="1" ht="30" customHeight="1" x14ac:dyDescent="0.25">
      <c r="A40" s="29" t="s">
        <v>18</v>
      </c>
      <c r="B40" s="24" t="s">
        <v>19</v>
      </c>
      <c r="C40" s="32" t="s">
        <v>87</v>
      </c>
      <c r="D40" s="32" t="s">
        <v>110</v>
      </c>
      <c r="E40" s="32">
        <v>56412</v>
      </c>
      <c r="F40" s="32">
        <v>0</v>
      </c>
    </row>
    <row r="41" spans="1:6" s="9" customFormat="1" ht="39.75" customHeight="1" x14ac:dyDescent="0.25">
      <c r="A41" s="29" t="s">
        <v>14</v>
      </c>
      <c r="B41" s="24" t="s">
        <v>15</v>
      </c>
      <c r="C41" s="32" t="s">
        <v>104</v>
      </c>
      <c r="D41" s="32" t="s">
        <v>83</v>
      </c>
      <c r="E41" s="32">
        <v>34000</v>
      </c>
      <c r="F41" s="32">
        <v>15302.4</v>
      </c>
    </row>
    <row r="42" spans="1:6" s="9" customFormat="1" ht="29.25" customHeight="1" x14ac:dyDescent="0.25">
      <c r="A42" s="29" t="s">
        <v>16</v>
      </c>
      <c r="B42" s="24" t="s">
        <v>17</v>
      </c>
      <c r="C42" s="32" t="s">
        <v>111</v>
      </c>
      <c r="D42" s="32" t="s">
        <v>112</v>
      </c>
      <c r="E42" s="32">
        <v>116630</v>
      </c>
      <c r="F42" s="32">
        <v>503743.8</v>
      </c>
    </row>
  </sheetData>
  <mergeCells count="4">
    <mergeCell ref="A9:A10"/>
    <mergeCell ref="B9:B10"/>
    <mergeCell ref="A7:F7"/>
    <mergeCell ref="A6:F6"/>
  </mergeCells>
  <pageMargins left="0.7" right="0.7" top="0.75" bottom="0.75" header="0.3" footer="0.3"/>
  <pageSetup paperSize="9" scale="5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Izvještaj prihodi i rashodi EU </vt:lpstr>
      <vt:lpstr>Izvještaj ugovorena_uplaćena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Minđek</dc:creator>
  <cp:lastModifiedBy>Matea</cp:lastModifiedBy>
  <cp:lastPrinted>2025-03-26T08:56:43Z</cp:lastPrinted>
  <dcterms:created xsi:type="dcterms:W3CDTF">2024-03-28T11:36:46Z</dcterms:created>
  <dcterms:modified xsi:type="dcterms:W3CDTF">2025-03-28T13:32:05Z</dcterms:modified>
</cp:coreProperties>
</file>