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Matea\Desktop\VODITELJICA RAČUNOVODSTVA\MINISTARSTVO I SVEUČILIŠTE\FINANCIJSKI IZVJEŠTAJI\Financijski izvještaji 2023\GODIŠNJI IZVJEŠTAJ\"/>
    </mc:Choice>
  </mc:AlternateContent>
  <xr:revisionPtr revIDLastSave="0" documentId="13_ncr:1_{6DB2E9B6-FD2D-4B09-84F1-06356DAFB2D2}"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38640" windowHeight="2112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c r="F315" i="9"/>
  <c r="F314" i="9" s="1"/>
  <c r="F313" i="9"/>
  <c r="F312" i="9"/>
  <c r="F311" i="9" s="1"/>
  <c r="F310" i="9"/>
  <c r="F309" i="9"/>
  <c r="H308" i="9"/>
  <c r="G308" i="9"/>
  <c r="F308" i="9"/>
  <c r="F307" i="9"/>
  <c r="H306" i="9"/>
  <c r="G306" i="9"/>
  <c r="E306" i="9" s="1"/>
  <c r="B306" i="9" s="1"/>
  <c r="F306" i="9"/>
  <c r="H305" i="9"/>
  <c r="G305" i="9"/>
  <c r="F305" i="9"/>
  <c r="E305" i="9"/>
  <c r="B305" i="9"/>
  <c r="H304" i="9"/>
  <c r="G304" i="9"/>
  <c r="E304" i="9" s="1"/>
  <c r="B304" i="9" s="1"/>
  <c r="F304" i="9"/>
  <c r="H303" i="9"/>
  <c r="G303" i="9"/>
  <c r="E303" i="9" s="1"/>
  <c r="B303" i="9" s="1"/>
  <c r="F303" i="9"/>
  <c r="H302" i="9"/>
  <c r="G302" i="9"/>
  <c r="F302" i="9"/>
  <c r="H301" i="9"/>
  <c r="G301" i="9"/>
  <c r="F301" i="9"/>
  <c r="E301" i="9"/>
  <c r="B301" i="9"/>
  <c r="H300" i="9"/>
  <c r="G300" i="9"/>
  <c r="F300" i="9"/>
  <c r="H299" i="9"/>
  <c r="G299" i="9"/>
  <c r="F299" i="9"/>
  <c r="H298" i="9"/>
  <c r="G298" i="9"/>
  <c r="F298" i="9"/>
  <c r="E298" i="9"/>
  <c r="B298" i="9"/>
  <c r="H297" i="9"/>
  <c r="G297" i="9"/>
  <c r="F297" i="9"/>
  <c r="H296" i="9"/>
  <c r="G296" i="9"/>
  <c r="F296" i="9"/>
  <c r="E296" i="9"/>
  <c r="B296" i="9" s="1"/>
  <c r="H295" i="9"/>
  <c r="G295" i="9"/>
  <c r="E295" i="9" s="1"/>
  <c r="B295" i="9" s="1"/>
  <c r="F295" i="9"/>
  <c r="H294" i="9"/>
  <c r="G294" i="9"/>
  <c r="E294" i="9" s="1"/>
  <c r="B294" i="9" s="1"/>
  <c r="F294" i="9"/>
  <c r="H293" i="9"/>
  <c r="G293" i="9"/>
  <c r="F293" i="9"/>
  <c r="H292" i="9"/>
  <c r="G292" i="9"/>
  <c r="F292" i="9"/>
  <c r="H291" i="9"/>
  <c r="G291" i="9"/>
  <c r="E291" i="9" s="1"/>
  <c r="F291" i="9"/>
  <c r="F290" i="9"/>
  <c r="F289" i="9"/>
  <c r="H288" i="9"/>
  <c r="E288" i="9" s="1"/>
  <c r="B288" i="9" s="1"/>
  <c r="G288" i="9"/>
  <c r="F288" i="9"/>
  <c r="H287" i="9"/>
  <c r="G287" i="9"/>
  <c r="E287" i="9" s="1"/>
  <c r="B287" i="9" s="1"/>
  <c r="F287" i="9"/>
  <c r="H286" i="9"/>
  <c r="G286" i="9"/>
  <c r="F286" i="9"/>
  <c r="H285" i="9"/>
  <c r="G285" i="9"/>
  <c r="F285" i="9"/>
  <c r="F284" i="9"/>
  <c r="H283" i="9"/>
  <c r="E283" i="9" s="1"/>
  <c r="B283" i="9" s="1"/>
  <c r="G283" i="9"/>
  <c r="F283" i="9"/>
  <c r="H282" i="9"/>
  <c r="G282" i="9"/>
  <c r="F282" i="9"/>
  <c r="E282" i="9"/>
  <c r="B282" i="9" s="1"/>
  <c r="H281" i="9"/>
  <c r="G281" i="9"/>
  <c r="F281" i="9"/>
  <c r="F280" i="9"/>
  <c r="G279" i="9"/>
  <c r="E279" i="9" s="1"/>
  <c r="B279" i="9" s="1"/>
  <c r="F279" i="9"/>
  <c r="F278" i="9"/>
  <c r="F276" i="9"/>
  <c r="L275" i="9"/>
  <c r="F275" i="9" s="1"/>
  <c r="H275" i="9"/>
  <c r="F274" i="9"/>
  <c r="I273" i="9"/>
  <c r="E273" i="9" s="1"/>
  <c r="B273" i="9" s="1"/>
  <c r="H273" i="9"/>
  <c r="F273" i="9"/>
  <c r="E272" i="9"/>
  <c r="M271" i="9"/>
  <c r="L271" i="9"/>
  <c r="F271" i="9" s="1"/>
  <c r="E271" i="9"/>
  <c r="B271" i="9"/>
  <c r="M270" i="9"/>
  <c r="L270" i="9"/>
  <c r="F270" i="9" s="1"/>
  <c r="E270" i="9"/>
  <c r="B270" i="9"/>
  <c r="M269" i="9"/>
  <c r="L269" i="9"/>
  <c r="F269" i="9"/>
  <c r="B269" i="9" s="1"/>
  <c r="E269" i="9"/>
  <c r="M268" i="9"/>
  <c r="L268" i="9"/>
  <c r="F268" i="9"/>
  <c r="B268" i="9" s="1"/>
  <c r="E268" i="9"/>
  <c r="M267" i="9"/>
  <c r="F267" i="9" s="1"/>
  <c r="B267" i="9" s="1"/>
  <c r="L267" i="9"/>
  <c r="E267" i="9"/>
  <c r="M266" i="9"/>
  <c r="F266" i="9" s="1"/>
  <c r="L266" i="9"/>
  <c r="E266" i="9"/>
  <c r="M265" i="9"/>
  <c r="L265" i="9"/>
  <c r="F265" i="9"/>
  <c r="E265" i="9"/>
  <c r="B265" i="9" s="1"/>
  <c r="M264" i="9"/>
  <c r="L264" i="9"/>
  <c r="F264" i="9" s="1"/>
  <c r="E264" i="9"/>
  <c r="M263" i="9"/>
  <c r="L263" i="9"/>
  <c r="F263" i="9" s="1"/>
  <c r="B263" i="9" s="1"/>
  <c r="E263" i="9"/>
  <c r="M262" i="9"/>
  <c r="L262" i="9"/>
  <c r="F262" i="9" s="1"/>
  <c r="B262" i="9" s="1"/>
  <c r="E262" i="9"/>
  <c r="M261" i="9"/>
  <c r="L261" i="9"/>
  <c r="F261" i="9"/>
  <c r="B261" i="9" s="1"/>
  <c r="E261" i="9"/>
  <c r="M260" i="9"/>
  <c r="L260" i="9"/>
  <c r="F260" i="9"/>
  <c r="B260" i="9" s="1"/>
  <c r="E260" i="9"/>
  <c r="M259" i="9"/>
  <c r="F259" i="9" s="1"/>
  <c r="B259" i="9" s="1"/>
  <c r="L259" i="9"/>
  <c r="E259" i="9"/>
  <c r="M258" i="9"/>
  <c r="F258" i="9" s="1"/>
  <c r="L258" i="9"/>
  <c r="E258" i="9"/>
  <c r="M257" i="9"/>
  <c r="F257" i="9" s="1"/>
  <c r="L257" i="9"/>
  <c r="E257" i="9"/>
  <c r="M256" i="9"/>
  <c r="L256" i="9"/>
  <c r="F256" i="9" s="1"/>
  <c r="E256" i="9"/>
  <c r="M255" i="9"/>
  <c r="L255" i="9"/>
  <c r="F255" i="9" s="1"/>
  <c r="B255" i="9" s="1"/>
  <c r="E255" i="9"/>
  <c r="M254" i="9"/>
  <c r="L254" i="9"/>
  <c r="F254" i="9" s="1"/>
  <c r="B254" i="9" s="1"/>
  <c r="E254" i="9"/>
  <c r="M253" i="9"/>
  <c r="L253" i="9"/>
  <c r="F253" i="9"/>
  <c r="B253" i="9" s="1"/>
  <c r="E253" i="9"/>
  <c r="M252" i="9"/>
  <c r="L252" i="9"/>
  <c r="F252" i="9"/>
  <c r="B252" i="9" s="1"/>
  <c r="E252" i="9"/>
  <c r="M251" i="9"/>
  <c r="F251" i="9" s="1"/>
  <c r="B251" i="9" s="1"/>
  <c r="L251" i="9"/>
  <c r="E251" i="9"/>
  <c r="M250" i="9"/>
  <c r="F250" i="9" s="1"/>
  <c r="L250" i="9"/>
  <c r="E250" i="9"/>
  <c r="B250" i="9" s="1"/>
  <c r="M249" i="9"/>
  <c r="F249" i="9" s="1"/>
  <c r="L249" i="9"/>
  <c r="E249" i="9"/>
  <c r="M248" i="9"/>
  <c r="L248" i="9"/>
  <c r="F248" i="9" s="1"/>
  <c r="E248" i="9"/>
  <c r="M247" i="9"/>
  <c r="L247" i="9"/>
  <c r="F247" i="9" s="1"/>
  <c r="B247" i="9" s="1"/>
  <c r="E247" i="9"/>
  <c r="M246" i="9"/>
  <c r="L246" i="9"/>
  <c r="F246" i="9" s="1"/>
  <c r="B246" i="9" s="1"/>
  <c r="E246" i="9"/>
  <c r="M245" i="9"/>
  <c r="L245" i="9"/>
  <c r="F245" i="9"/>
  <c r="B245" i="9" s="1"/>
  <c r="E245" i="9"/>
  <c r="M244" i="9"/>
  <c r="L244" i="9"/>
  <c r="F244" i="9"/>
  <c r="B244" i="9" s="1"/>
  <c r="E244" i="9"/>
  <c r="M243" i="9"/>
  <c r="F243" i="9" s="1"/>
  <c r="B243" i="9" s="1"/>
  <c r="L243" i="9"/>
  <c r="E243" i="9"/>
  <c r="M242" i="9"/>
  <c r="F242" i="9" s="1"/>
  <c r="L242" i="9"/>
  <c r="E242" i="9"/>
  <c r="M241" i="9"/>
  <c r="F241" i="9" s="1"/>
  <c r="L241" i="9"/>
  <c r="E241" i="9"/>
  <c r="M240" i="9"/>
  <c r="L240" i="9"/>
  <c r="F240" i="9" s="1"/>
  <c r="E240" i="9"/>
  <c r="M239" i="9"/>
  <c r="L239" i="9"/>
  <c r="F239" i="9" s="1"/>
  <c r="B239" i="9" s="1"/>
  <c r="E239" i="9"/>
  <c r="M238" i="9"/>
  <c r="L238" i="9"/>
  <c r="F238" i="9" s="1"/>
  <c r="B238" i="9" s="1"/>
  <c r="E238" i="9"/>
  <c r="M237" i="9"/>
  <c r="L237" i="9"/>
  <c r="F237" i="9"/>
  <c r="B237" i="9" s="1"/>
  <c r="E237" i="9"/>
  <c r="M236" i="9"/>
  <c r="L236" i="9"/>
  <c r="F236" i="9"/>
  <c r="B236" i="9" s="1"/>
  <c r="E236" i="9"/>
  <c r="M235" i="9"/>
  <c r="F235" i="9" s="1"/>
  <c r="B235" i="9" s="1"/>
  <c r="L235" i="9"/>
  <c r="E235" i="9"/>
  <c r="M234" i="9"/>
  <c r="F234" i="9" s="1"/>
  <c r="L234" i="9"/>
  <c r="E234" i="9"/>
  <c r="B234" i="9" s="1"/>
  <c r="M233" i="9"/>
  <c r="F233" i="9" s="1"/>
  <c r="L233" i="9"/>
  <c r="E233" i="9"/>
  <c r="M232" i="9"/>
  <c r="L232" i="9"/>
  <c r="F232" i="9" s="1"/>
  <c r="E232" i="9"/>
  <c r="M231" i="9"/>
  <c r="L231" i="9"/>
  <c r="F231" i="9" s="1"/>
  <c r="B231" i="9" s="1"/>
  <c r="E231" i="9"/>
  <c r="M230" i="9"/>
  <c r="L230" i="9"/>
  <c r="F230" i="9" s="1"/>
  <c r="B230" i="9" s="1"/>
  <c r="E230" i="9"/>
  <c r="M229" i="9"/>
  <c r="L229" i="9"/>
  <c r="F229" i="9"/>
  <c r="B229" i="9" s="1"/>
  <c r="E229" i="9"/>
  <c r="M228" i="9"/>
  <c r="L228" i="9"/>
  <c r="F228" i="9"/>
  <c r="B228" i="9" s="1"/>
  <c r="E228" i="9"/>
  <c r="M227" i="9"/>
  <c r="F227" i="9" s="1"/>
  <c r="B227" i="9" s="1"/>
  <c r="L227" i="9"/>
  <c r="E227" i="9"/>
  <c r="M226" i="9"/>
  <c r="F226" i="9" s="1"/>
  <c r="L226" i="9"/>
  <c r="E226" i="9"/>
  <c r="M225" i="9"/>
  <c r="F225" i="9" s="1"/>
  <c r="L225" i="9"/>
  <c r="E225" i="9"/>
  <c r="M224" i="9"/>
  <c r="L224" i="9"/>
  <c r="F224" i="9" s="1"/>
  <c r="E224" i="9"/>
  <c r="M223" i="9"/>
  <c r="L223" i="9"/>
  <c r="E223" i="9"/>
  <c r="M222" i="9"/>
  <c r="L222" i="9"/>
  <c r="F222" i="9" s="1"/>
  <c r="B222" i="9" s="1"/>
  <c r="E222" i="9"/>
  <c r="M221" i="9"/>
  <c r="L221" i="9"/>
  <c r="F221" i="9"/>
  <c r="E221" i="9"/>
  <c r="M220" i="9"/>
  <c r="F220" i="9" s="1"/>
  <c r="B220" i="9" s="1"/>
  <c r="L220" i="9"/>
  <c r="E220" i="9"/>
  <c r="M219" i="9"/>
  <c r="L219" i="9"/>
  <c r="E219" i="9"/>
  <c r="M218" i="9"/>
  <c r="F218" i="9" s="1"/>
  <c r="L218" i="9"/>
  <c r="E218" i="9"/>
  <c r="M217" i="9"/>
  <c r="L217" i="9"/>
  <c r="E217" i="9"/>
  <c r="M216" i="9"/>
  <c r="L216" i="9"/>
  <c r="F216" i="9" s="1"/>
  <c r="B216" i="9" s="1"/>
  <c r="E216" i="9"/>
  <c r="M215" i="9"/>
  <c r="L215" i="9"/>
  <c r="F215" i="9" s="1"/>
  <c r="B215" i="9" s="1"/>
  <c r="E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G191" i="9"/>
  <c r="E191" i="9" s="1"/>
  <c r="B191" i="9" s="1"/>
  <c r="F191" i="9"/>
  <c r="F190" i="9"/>
  <c r="F189" i="9"/>
  <c r="F188" i="9"/>
  <c r="F187" i="9"/>
  <c r="F186" i="9"/>
  <c r="F185" i="9"/>
  <c r="F184" i="9"/>
  <c r="F183" i="9"/>
  <c r="F182" i="9"/>
  <c r="G181" i="9"/>
  <c r="E181" i="9" s="1"/>
  <c r="B181" i="9" s="1"/>
  <c r="F181" i="9"/>
  <c r="F180" i="9"/>
  <c r="F179" i="9"/>
  <c r="F178" i="9"/>
  <c r="F177" i="9"/>
  <c r="F176" i="9"/>
  <c r="G175" i="9"/>
  <c r="E175" i="9" s="1"/>
  <c r="B175" i="9" s="1"/>
  <c r="F175" i="9"/>
  <c r="F174" i="9"/>
  <c r="F173" i="9"/>
  <c r="F172" i="9"/>
  <c r="F171" i="9"/>
  <c r="F170" i="9"/>
  <c r="F169" i="9"/>
  <c r="F168" i="9"/>
  <c r="G167" i="9"/>
  <c r="E167" i="9" s="1"/>
  <c r="B167" i="9" s="1"/>
  <c r="F167" i="9"/>
  <c r="F166" i="9"/>
  <c r="F165" i="9"/>
  <c r="F164" i="9"/>
  <c r="F163" i="9"/>
  <c r="F162" i="9"/>
  <c r="F161" i="9"/>
  <c r="H160" i="9"/>
  <c r="G160" i="9"/>
  <c r="E160" i="9" s="1"/>
  <c r="B160" i="9" s="1"/>
  <c r="F160" i="9"/>
  <c r="H159" i="9"/>
  <c r="G159" i="9"/>
  <c r="E159" i="9" s="1"/>
  <c r="F159" i="9"/>
  <c r="H158" i="9"/>
  <c r="E158" i="9" s="1"/>
  <c r="B158" i="9" s="1"/>
  <c r="G158" i="9"/>
  <c r="F158" i="9"/>
  <c r="H157" i="9"/>
  <c r="G157" i="9"/>
  <c r="F157" i="9"/>
  <c r="E157" i="9"/>
  <c r="B157" i="9" s="1"/>
  <c r="H156" i="9"/>
  <c r="G156" i="9"/>
  <c r="F156" i="9"/>
  <c r="E156" i="9"/>
  <c r="B156" i="9" s="1"/>
  <c r="H155" i="9"/>
  <c r="G155" i="9"/>
  <c r="E155" i="9" s="1"/>
  <c r="B155" i="9" s="1"/>
  <c r="F155" i="9"/>
  <c r="H154" i="9"/>
  <c r="G154" i="9"/>
  <c r="E154" i="9" s="1"/>
  <c r="B154" i="9" s="1"/>
  <c r="F154" i="9"/>
  <c r="H153" i="9"/>
  <c r="E153" i="9" s="1"/>
  <c r="B153" i="9" s="1"/>
  <c r="G153" i="9"/>
  <c r="F153" i="9"/>
  <c r="H152" i="9"/>
  <c r="G152" i="9"/>
  <c r="F152" i="9"/>
  <c r="E152" i="9"/>
  <c r="H151" i="9"/>
  <c r="G151" i="9"/>
  <c r="E151" i="9" s="1"/>
  <c r="B151" i="9" s="1"/>
  <c r="F151" i="9"/>
  <c r="H150" i="9"/>
  <c r="E150" i="9" s="1"/>
  <c r="B150" i="9" s="1"/>
  <c r="G150" i="9"/>
  <c r="F150" i="9"/>
  <c r="H149" i="9"/>
  <c r="G149" i="9"/>
  <c r="F149" i="9"/>
  <c r="E149" i="9"/>
  <c r="B149" i="9" s="1"/>
  <c r="H148" i="9"/>
  <c r="G148" i="9"/>
  <c r="F148" i="9"/>
  <c r="E148" i="9"/>
  <c r="B148" i="9" s="1"/>
  <c r="H147" i="9"/>
  <c r="G147" i="9"/>
  <c r="E147" i="9" s="1"/>
  <c r="B147" i="9" s="1"/>
  <c r="F147" i="9"/>
  <c r="H146" i="9"/>
  <c r="G146" i="9"/>
  <c r="E146" i="9" s="1"/>
  <c r="F146" i="9"/>
  <c r="B146" i="9"/>
  <c r="H145" i="9"/>
  <c r="G145" i="9"/>
  <c r="F145" i="9"/>
  <c r="E145" i="9"/>
  <c r="B145" i="9"/>
  <c r="H144" i="9"/>
  <c r="G144" i="9"/>
  <c r="F144" i="9"/>
  <c r="E144" i="9"/>
  <c r="B144" i="9" s="1"/>
  <c r="F143" i="9"/>
  <c r="H142" i="9"/>
  <c r="G142" i="9"/>
  <c r="F142" i="9"/>
  <c r="H141" i="9"/>
  <c r="G141" i="9"/>
  <c r="F141" i="9"/>
  <c r="E141" i="9"/>
  <c r="B141" i="9" s="1"/>
  <c r="H140" i="9"/>
  <c r="G140" i="9"/>
  <c r="F140" i="9"/>
  <c r="E140" i="9"/>
  <c r="B140" i="9" s="1"/>
  <c r="H139" i="9"/>
  <c r="G139" i="9"/>
  <c r="E139" i="9" s="1"/>
  <c r="B139" i="9" s="1"/>
  <c r="F139" i="9"/>
  <c r="H138" i="9"/>
  <c r="G138" i="9"/>
  <c r="E138" i="9" s="1"/>
  <c r="B138" i="9" s="1"/>
  <c r="F138" i="9"/>
  <c r="H137" i="9"/>
  <c r="G137" i="9"/>
  <c r="E137" i="9" s="1"/>
  <c r="F137" i="9"/>
  <c r="B137" i="9"/>
  <c r="H136" i="9"/>
  <c r="G136" i="9"/>
  <c r="F136" i="9"/>
  <c r="E136" i="9"/>
  <c r="H135" i="9"/>
  <c r="G135" i="9"/>
  <c r="F135" i="9"/>
  <c r="E135" i="9"/>
  <c r="B135" i="9" s="1"/>
  <c r="H134" i="9"/>
  <c r="G134" i="9"/>
  <c r="F134" i="9"/>
  <c r="H133" i="9"/>
  <c r="E133" i="9" s="1"/>
  <c r="G133" i="9"/>
  <c r="F133" i="9"/>
  <c r="B133" i="9"/>
  <c r="H132" i="9"/>
  <c r="G132" i="9"/>
  <c r="F132" i="9"/>
  <c r="E132" i="9"/>
  <c r="B132" i="9" s="1"/>
  <c r="H131" i="9"/>
  <c r="G131" i="9"/>
  <c r="E131" i="9" s="1"/>
  <c r="B131" i="9" s="1"/>
  <c r="F131" i="9"/>
  <c r="H130" i="9"/>
  <c r="G130" i="9"/>
  <c r="E130" i="9" s="1"/>
  <c r="B130" i="9" s="1"/>
  <c r="F130" i="9"/>
  <c r="H129" i="9"/>
  <c r="G129" i="9"/>
  <c r="E129" i="9" s="1"/>
  <c r="B129" i="9" s="1"/>
  <c r="F129" i="9"/>
  <c r="H128" i="9"/>
  <c r="G128" i="9"/>
  <c r="F128" i="9"/>
  <c r="E128" i="9"/>
  <c r="H127" i="9"/>
  <c r="G127" i="9"/>
  <c r="F127" i="9"/>
  <c r="E127" i="9"/>
  <c r="H126" i="9"/>
  <c r="G126" i="9"/>
  <c r="E126" i="9" s="1"/>
  <c r="B126" i="9" s="1"/>
  <c r="F126" i="9"/>
  <c r="H125" i="9"/>
  <c r="G125" i="9"/>
  <c r="F125" i="9"/>
  <c r="E125" i="9"/>
  <c r="B125" i="9" s="1"/>
  <c r="H124" i="9"/>
  <c r="G124" i="9"/>
  <c r="F124" i="9"/>
  <c r="E124" i="9"/>
  <c r="B124" i="9" s="1"/>
  <c r="H123" i="9"/>
  <c r="G123" i="9"/>
  <c r="E123" i="9" s="1"/>
  <c r="B123" i="9" s="1"/>
  <c r="F123" i="9"/>
  <c r="H122" i="9"/>
  <c r="G122" i="9"/>
  <c r="E122" i="9" s="1"/>
  <c r="B122" i="9" s="1"/>
  <c r="F122" i="9"/>
  <c r="H121" i="9"/>
  <c r="G121" i="9"/>
  <c r="F121" i="9"/>
  <c r="H120" i="9"/>
  <c r="G120" i="9"/>
  <c r="F120" i="9"/>
  <c r="E120" i="9"/>
  <c r="H119" i="9"/>
  <c r="G119" i="9"/>
  <c r="F119" i="9"/>
  <c r="E119" i="9"/>
  <c r="H118" i="9"/>
  <c r="G118" i="9"/>
  <c r="E118" i="9" s="1"/>
  <c r="B118" i="9" s="1"/>
  <c r="F118" i="9"/>
  <c r="H117" i="9"/>
  <c r="G117" i="9"/>
  <c r="F117" i="9"/>
  <c r="E117" i="9"/>
  <c r="B117" i="9" s="1"/>
  <c r="H116" i="9"/>
  <c r="G116" i="9"/>
  <c r="F116" i="9"/>
  <c r="E116" i="9"/>
  <c r="B116" i="9" s="1"/>
  <c r="H115" i="9"/>
  <c r="G115" i="9"/>
  <c r="E115" i="9" s="1"/>
  <c r="F115" i="9"/>
  <c r="H114" i="9"/>
  <c r="G114" i="9"/>
  <c r="E114" i="9" s="1"/>
  <c r="F114" i="9"/>
  <c r="B114" i="9"/>
  <c r="H113" i="9"/>
  <c r="G113" i="9"/>
  <c r="F113" i="9"/>
  <c r="H112" i="9"/>
  <c r="G112" i="9"/>
  <c r="F112" i="9"/>
  <c r="E112" i="9"/>
  <c r="H111" i="9"/>
  <c r="G111" i="9"/>
  <c r="F111" i="9"/>
  <c r="E111" i="9"/>
  <c r="B111" i="9" s="1"/>
  <c r="H110" i="9"/>
  <c r="G110" i="9"/>
  <c r="F110" i="9"/>
  <c r="H109" i="9"/>
  <c r="E109" i="9" s="1"/>
  <c r="B109" i="9" s="1"/>
  <c r="G109" i="9"/>
  <c r="F109" i="9"/>
  <c r="H108" i="9"/>
  <c r="G108" i="9"/>
  <c r="F108" i="9"/>
  <c r="E108" i="9"/>
  <c r="B108" i="9" s="1"/>
  <c r="H107" i="9"/>
  <c r="G107" i="9"/>
  <c r="E107" i="9" s="1"/>
  <c r="F107" i="9"/>
  <c r="H106" i="9"/>
  <c r="G106" i="9"/>
  <c r="E106" i="9" s="1"/>
  <c r="F106" i="9"/>
  <c r="B106" i="9"/>
  <c r="H105" i="9"/>
  <c r="G105" i="9"/>
  <c r="F105" i="9"/>
  <c r="H104" i="9"/>
  <c r="G104" i="9"/>
  <c r="F104" i="9"/>
  <c r="E104" i="9"/>
  <c r="B104" i="9" s="1"/>
  <c r="H103" i="9"/>
  <c r="G103" i="9"/>
  <c r="F103" i="9"/>
  <c r="B103" i="9" s="1"/>
  <c r="E103" i="9"/>
  <c r="H102" i="9"/>
  <c r="G102" i="9"/>
  <c r="F102" i="9"/>
  <c r="H101" i="9"/>
  <c r="E101" i="9" s="1"/>
  <c r="B101" i="9" s="1"/>
  <c r="G101" i="9"/>
  <c r="F101" i="9"/>
  <c r="H100" i="9"/>
  <c r="G100" i="9"/>
  <c r="F100" i="9"/>
  <c r="E100" i="9"/>
  <c r="B100" i="9" s="1"/>
  <c r="H99" i="9"/>
  <c r="G99" i="9"/>
  <c r="E99" i="9" s="1"/>
  <c r="B99" i="9" s="1"/>
  <c r="F99" i="9"/>
  <c r="H98" i="9"/>
  <c r="G98" i="9"/>
  <c r="E98" i="9" s="1"/>
  <c r="B98" i="9" s="1"/>
  <c r="F98" i="9"/>
  <c r="H97" i="9"/>
  <c r="G97" i="9"/>
  <c r="F97" i="9"/>
  <c r="H96" i="9"/>
  <c r="G96" i="9"/>
  <c r="F96" i="9"/>
  <c r="E96" i="9"/>
  <c r="H95" i="9"/>
  <c r="G95" i="9"/>
  <c r="F95" i="9"/>
  <c r="B95" i="9" s="1"/>
  <c r="E95" i="9"/>
  <c r="H94" i="9"/>
  <c r="G94" i="9"/>
  <c r="E94" i="9" s="1"/>
  <c r="B94" i="9" s="1"/>
  <c r="F94" i="9"/>
  <c r="H93" i="9"/>
  <c r="G93" i="9"/>
  <c r="F93" i="9"/>
  <c r="E93" i="9"/>
  <c r="B93" i="9" s="1"/>
  <c r="H92" i="9"/>
  <c r="G92" i="9"/>
  <c r="F92" i="9"/>
  <c r="E92" i="9"/>
  <c r="B92" i="9" s="1"/>
  <c r="H91" i="9"/>
  <c r="G91" i="9"/>
  <c r="E91" i="9" s="1"/>
  <c r="B91" i="9" s="1"/>
  <c r="F91" i="9"/>
  <c r="H90" i="9"/>
  <c r="G90" i="9"/>
  <c r="E90" i="9" s="1"/>
  <c r="F90" i="9"/>
  <c r="B90" i="9"/>
  <c r="H89" i="9"/>
  <c r="G89" i="9"/>
  <c r="E89" i="9" s="1"/>
  <c r="B89" i="9" s="1"/>
  <c r="F89" i="9"/>
  <c r="H88" i="9"/>
  <c r="G88" i="9"/>
  <c r="F88" i="9"/>
  <c r="E88" i="9"/>
  <c r="H87" i="9"/>
  <c r="G87" i="9"/>
  <c r="F87" i="9"/>
  <c r="B87" i="9" s="1"/>
  <c r="E87" i="9"/>
  <c r="H86" i="9"/>
  <c r="G86" i="9"/>
  <c r="E86" i="9" s="1"/>
  <c r="B86" i="9" s="1"/>
  <c r="F86" i="9"/>
  <c r="H85" i="9"/>
  <c r="G85" i="9"/>
  <c r="F85" i="9"/>
  <c r="E85" i="9"/>
  <c r="B85" i="9" s="1"/>
  <c r="H84" i="9"/>
  <c r="G84" i="9"/>
  <c r="F84" i="9"/>
  <c r="E84" i="9"/>
  <c r="B84" i="9" s="1"/>
  <c r="H83" i="9"/>
  <c r="G83" i="9"/>
  <c r="E83" i="9" s="1"/>
  <c r="B83" i="9" s="1"/>
  <c r="F83" i="9"/>
  <c r="H82" i="9"/>
  <c r="G82" i="9"/>
  <c r="E82" i="9" s="1"/>
  <c r="F82" i="9"/>
  <c r="B82" i="9"/>
  <c r="H81" i="9"/>
  <c r="G81" i="9"/>
  <c r="F81" i="9"/>
  <c r="H80" i="9"/>
  <c r="G80" i="9"/>
  <c r="F80" i="9"/>
  <c r="E80" i="9"/>
  <c r="B80" i="9" s="1"/>
  <c r="H79" i="9"/>
  <c r="G79" i="9"/>
  <c r="F79" i="9"/>
  <c r="B79" i="9" s="1"/>
  <c r="E79" i="9"/>
  <c r="H78" i="9"/>
  <c r="G78" i="9"/>
  <c r="F78" i="9"/>
  <c r="H77" i="9"/>
  <c r="G77" i="9"/>
  <c r="F77" i="9"/>
  <c r="E77" i="9"/>
  <c r="B77" i="9" s="1"/>
  <c r="H76" i="9"/>
  <c r="G76" i="9"/>
  <c r="F76" i="9"/>
  <c r="E76" i="9"/>
  <c r="B76" i="9" s="1"/>
  <c r="H75" i="9"/>
  <c r="G75" i="9"/>
  <c r="E75" i="9" s="1"/>
  <c r="F75" i="9"/>
  <c r="H74" i="9"/>
  <c r="G74" i="9"/>
  <c r="E74" i="9" s="1"/>
  <c r="B74" i="9" s="1"/>
  <c r="F74" i="9"/>
  <c r="H73" i="9"/>
  <c r="G73" i="9"/>
  <c r="F73" i="9"/>
  <c r="H72" i="9"/>
  <c r="G72" i="9"/>
  <c r="F72" i="9"/>
  <c r="E72" i="9"/>
  <c r="B72" i="9" s="1"/>
  <c r="H71" i="9"/>
  <c r="G71" i="9"/>
  <c r="F71" i="9"/>
  <c r="B71" i="9" s="1"/>
  <c r="E71" i="9"/>
  <c r="H70" i="9"/>
  <c r="G70" i="9"/>
  <c r="F70" i="9"/>
  <c r="H69" i="9"/>
  <c r="E69" i="9" s="1"/>
  <c r="B69" i="9" s="1"/>
  <c r="G69" i="9"/>
  <c r="F69" i="9"/>
  <c r="H68" i="9"/>
  <c r="G68" i="9"/>
  <c r="F68" i="9"/>
  <c r="H67" i="9"/>
  <c r="G67" i="9"/>
  <c r="E67" i="9" s="1"/>
  <c r="B67" i="9" s="1"/>
  <c r="F67" i="9"/>
  <c r="H66" i="9"/>
  <c r="G66" i="9"/>
  <c r="E66" i="9" s="1"/>
  <c r="B66" i="9" s="1"/>
  <c r="F66" i="9"/>
  <c r="H65" i="9"/>
  <c r="G65" i="9"/>
  <c r="E65" i="9" s="1"/>
  <c r="B65" i="9" s="1"/>
  <c r="F65" i="9"/>
  <c r="H64" i="9"/>
  <c r="G64" i="9"/>
  <c r="F64" i="9"/>
  <c r="E64" i="9"/>
  <c r="H63" i="9"/>
  <c r="G63" i="9"/>
  <c r="F63" i="9"/>
  <c r="E63" i="9"/>
  <c r="H62" i="9"/>
  <c r="G62" i="9"/>
  <c r="F62" i="9"/>
  <c r="H61" i="9"/>
  <c r="G61" i="9"/>
  <c r="F61" i="9"/>
  <c r="E61" i="9"/>
  <c r="B61" i="9" s="1"/>
  <c r="H60" i="9"/>
  <c r="G60" i="9"/>
  <c r="F60" i="9"/>
  <c r="E60" i="9"/>
  <c r="B60" i="9" s="1"/>
  <c r="H59" i="9"/>
  <c r="G59" i="9"/>
  <c r="E59" i="9" s="1"/>
  <c r="B59" i="9" s="1"/>
  <c r="F59" i="9"/>
  <c r="H58" i="9"/>
  <c r="G58" i="9"/>
  <c r="E58" i="9" s="1"/>
  <c r="B58" i="9" s="1"/>
  <c r="F58" i="9"/>
  <c r="H57" i="9"/>
  <c r="G57" i="9"/>
  <c r="E57" i="9" s="1"/>
  <c r="F57" i="9"/>
  <c r="B57" i="9"/>
  <c r="H56" i="9"/>
  <c r="G56" i="9"/>
  <c r="F56" i="9"/>
  <c r="E56" i="9"/>
  <c r="H55" i="9"/>
  <c r="G55" i="9"/>
  <c r="F55" i="9"/>
  <c r="E55" i="9"/>
  <c r="H54" i="9"/>
  <c r="G54" i="9"/>
  <c r="E54" i="9" s="1"/>
  <c r="B54" i="9" s="1"/>
  <c r="F54" i="9"/>
  <c r="H53" i="9"/>
  <c r="G53" i="9"/>
  <c r="F53" i="9"/>
  <c r="E53" i="9"/>
  <c r="B53" i="9" s="1"/>
  <c r="H52" i="9"/>
  <c r="G52" i="9"/>
  <c r="F52" i="9"/>
  <c r="E52" i="9"/>
  <c r="B52" i="9" s="1"/>
  <c r="H51" i="9"/>
  <c r="G51" i="9"/>
  <c r="E51" i="9" s="1"/>
  <c r="F51" i="9"/>
  <c r="H50" i="9"/>
  <c r="G50" i="9"/>
  <c r="E50" i="9" s="1"/>
  <c r="F50" i="9"/>
  <c r="B50" i="9"/>
  <c r="H49" i="9"/>
  <c r="G49" i="9"/>
  <c r="F49" i="9"/>
  <c r="H48" i="9"/>
  <c r="G48" i="9"/>
  <c r="F48" i="9"/>
  <c r="E48" i="9"/>
  <c r="H47" i="9"/>
  <c r="G47" i="9"/>
  <c r="E47" i="9" s="1"/>
  <c r="F47" i="9"/>
  <c r="H46" i="9"/>
  <c r="G46" i="9"/>
  <c r="F46" i="9"/>
  <c r="H45" i="9"/>
  <c r="E45" i="9" s="1"/>
  <c r="B45" i="9" s="1"/>
  <c r="G45" i="9"/>
  <c r="F45" i="9"/>
  <c r="H44" i="9"/>
  <c r="E44" i="9" s="1"/>
  <c r="B44" i="9" s="1"/>
  <c r="G44" i="9"/>
  <c r="F44" i="9"/>
  <c r="H43" i="9"/>
  <c r="G43" i="9"/>
  <c r="F43" i="9"/>
  <c r="H42" i="9"/>
  <c r="G42" i="9"/>
  <c r="F42" i="9"/>
  <c r="H41" i="9"/>
  <c r="G41" i="9"/>
  <c r="F41" i="9"/>
  <c r="H40" i="9"/>
  <c r="E40" i="9" s="1"/>
  <c r="G40" i="9"/>
  <c r="F40" i="9"/>
  <c r="H39" i="9"/>
  <c r="E39" i="9" s="1"/>
  <c r="B39" i="9" s="1"/>
  <c r="G39" i="9"/>
  <c r="F39" i="9"/>
  <c r="H38" i="9"/>
  <c r="E38" i="9" s="1"/>
  <c r="B38" i="9" s="1"/>
  <c r="G38" i="9"/>
  <c r="F38" i="9"/>
  <c r="H37" i="9"/>
  <c r="G37" i="9"/>
  <c r="F37" i="9"/>
  <c r="E37" i="9"/>
  <c r="B37" i="9" s="1"/>
  <c r="H36" i="9"/>
  <c r="G36" i="9"/>
  <c r="E36" i="9" s="1"/>
  <c r="B36" i="9" s="1"/>
  <c r="F36" i="9"/>
  <c r="H35" i="9"/>
  <c r="G35" i="9"/>
  <c r="E35" i="9" s="1"/>
  <c r="B35" i="9" s="1"/>
  <c r="F35" i="9"/>
  <c r="H34" i="9"/>
  <c r="G34" i="9"/>
  <c r="F34" i="9"/>
  <c r="H33" i="9"/>
  <c r="G33" i="9"/>
  <c r="F33" i="9"/>
  <c r="H32" i="9"/>
  <c r="G32" i="9"/>
  <c r="F32" i="9"/>
  <c r="H31" i="9"/>
  <c r="G31" i="9"/>
  <c r="E31" i="9" s="1"/>
  <c r="B31" i="9" s="1"/>
  <c r="F31" i="9"/>
  <c r="H30" i="9"/>
  <c r="E30" i="9" s="1"/>
  <c r="G30" i="9"/>
  <c r="F30" i="9"/>
  <c r="H29" i="9"/>
  <c r="G29" i="9"/>
  <c r="F29" i="9"/>
  <c r="E29" i="9"/>
  <c r="B29" i="9" s="1"/>
  <c r="H28" i="9"/>
  <c r="G28" i="9"/>
  <c r="F28" i="9"/>
  <c r="H27" i="9"/>
  <c r="G27" i="9"/>
  <c r="F27" i="9"/>
  <c r="H26" i="9"/>
  <c r="G26" i="9"/>
  <c r="F26" i="9"/>
  <c r="E26" i="9"/>
  <c r="B26" i="9" s="1"/>
  <c r="H25" i="9"/>
  <c r="G25" i="9"/>
  <c r="E25" i="9" s="1"/>
  <c r="F25" i="9"/>
  <c r="H24" i="9"/>
  <c r="G24" i="9"/>
  <c r="E24" i="9" s="1"/>
  <c r="B24" i="9" s="1"/>
  <c r="F24" i="9"/>
  <c r="H23" i="9"/>
  <c r="G23" i="9"/>
  <c r="F23" i="9"/>
  <c r="H22" i="9"/>
  <c r="G22" i="9"/>
  <c r="F22" i="9"/>
  <c r="E22" i="9"/>
  <c r="F21" i="9"/>
  <c r="I10" i="9"/>
  <c r="F4" i="9"/>
  <c r="O3" i="9"/>
  <c r="G275" i="9" s="1"/>
  <c r="I3" i="9"/>
  <c r="H3" i="9"/>
  <c r="G3" i="9"/>
  <c r="D101" i="8"/>
  <c r="D95" i="8"/>
  <c r="D90" i="8"/>
  <c r="D85" i="8"/>
  <c r="D80" i="8"/>
  <c r="D75" i="8"/>
  <c r="D70" i="8"/>
  <c r="D65" i="8"/>
  <c r="D60" i="8"/>
  <c r="C1535" i="1" s="1"/>
  <c r="D55" i="8"/>
  <c r="C1530" i="1" s="1"/>
  <c r="D50" i="8"/>
  <c r="D44" i="8"/>
  <c r="C1519" i="1" s="1"/>
  <c r="H1519" i="1" s="1"/>
  <c r="D36" i="8"/>
  <c r="C1511" i="1" s="1"/>
  <c r="D26" i="8"/>
  <c r="D18" i="8"/>
  <c r="C1493" i="1" s="1"/>
  <c r="H1493" i="1" s="1"/>
  <c r="D8" i="8"/>
  <c r="E44" i="7"/>
  <c r="D44" i="7"/>
  <c r="E39" i="7"/>
  <c r="E38" i="7" s="1"/>
  <c r="D39" i="7"/>
  <c r="D38" i="7" s="1"/>
  <c r="E30" i="7"/>
  <c r="D30" i="7"/>
  <c r="D22" i="7" s="1"/>
  <c r="C1453" i="1" s="1"/>
  <c r="E23" i="7"/>
  <c r="D23" i="7"/>
  <c r="E14" i="7"/>
  <c r="D14" i="7"/>
  <c r="E7" i="7"/>
  <c r="D7" i="7"/>
  <c r="D6" i="7" s="1"/>
  <c r="E6" i="7"/>
  <c r="D1437" i="1"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F118" i="6"/>
  <c r="E118" i="6"/>
  <c r="D118" i="6"/>
  <c r="F117" i="6"/>
  <c r="F116" i="6"/>
  <c r="F115" i="6"/>
  <c r="E115" i="6"/>
  <c r="D115" i="6"/>
  <c r="D114" i="6" s="1"/>
  <c r="C1408" i="1" s="1"/>
  <c r="F113" i="6"/>
  <c r="F112" i="6"/>
  <c r="F111" i="6"/>
  <c r="F110" i="6"/>
  <c r="F109" i="6"/>
  <c r="F108" i="6"/>
  <c r="F107" i="6"/>
  <c r="E107" i="6"/>
  <c r="D107" i="6"/>
  <c r="F106" i="6"/>
  <c r="F105" i="6"/>
  <c r="F104" i="6"/>
  <c r="F103" i="6"/>
  <c r="F102" i="6"/>
  <c r="F101" i="6"/>
  <c r="F100" i="6"/>
  <c r="E99" i="6"/>
  <c r="E89" i="6" s="1"/>
  <c r="D1383" i="1"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F258" i="5"/>
  <c r="E258" i="5"/>
  <c r="D258" i="5"/>
  <c r="F257" i="5"/>
  <c r="F256" i="5"/>
  <c r="F255" i="5"/>
  <c r="F254" i="5"/>
  <c r="F253" i="5"/>
  <c r="F252" i="5"/>
  <c r="F251" i="5"/>
  <c r="E250" i="5"/>
  <c r="D1227" i="1" s="1"/>
  <c r="D250" i="5"/>
  <c r="F249" i="5"/>
  <c r="F248" i="5"/>
  <c r="F247" i="5"/>
  <c r="E246" i="5"/>
  <c r="D246" i="5"/>
  <c r="D245" i="5"/>
  <c r="F244" i="5"/>
  <c r="F243" i="5"/>
  <c r="F242" i="5"/>
  <c r="E242" i="5"/>
  <c r="D242" i="5"/>
  <c r="F241" i="5"/>
  <c r="F240" i="5"/>
  <c r="E239" i="5"/>
  <c r="E238" i="5" s="1"/>
  <c r="D1215" i="1" s="1"/>
  <c r="D239" i="5"/>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310" i="9" s="1"/>
  <c r="D207" i="5"/>
  <c r="F207" i="5" s="1"/>
  <c r="D206" i="5"/>
  <c r="G310" i="9" s="1"/>
  <c r="E310" i="9" s="1"/>
  <c r="B310" i="9" s="1"/>
  <c r="F205" i="5"/>
  <c r="F204" i="5"/>
  <c r="F203" i="5"/>
  <c r="F202" i="5"/>
  <c r="F201" i="5"/>
  <c r="F200" i="5"/>
  <c r="F199" i="5"/>
  <c r="F198" i="5"/>
  <c r="E198" i="5"/>
  <c r="D198" i="5"/>
  <c r="F197" i="5"/>
  <c r="F196" i="5"/>
  <c r="F195" i="5"/>
  <c r="F194" i="5"/>
  <c r="F193" i="5"/>
  <c r="F192" i="5"/>
  <c r="F191" i="5"/>
  <c r="E191" i="5"/>
  <c r="D191" i="5"/>
  <c r="E190" i="5"/>
  <c r="H309" i="9" s="1"/>
  <c r="D190" i="5"/>
  <c r="F189" i="5"/>
  <c r="F188" i="5"/>
  <c r="F187" i="5"/>
  <c r="F186" i="5"/>
  <c r="F185" i="5"/>
  <c r="F184" i="5"/>
  <c r="F183" i="5"/>
  <c r="F182" i="5"/>
  <c r="F181" i="5"/>
  <c r="F180" i="5"/>
  <c r="E180" i="5"/>
  <c r="D180" i="5"/>
  <c r="D177" i="5" s="1"/>
  <c r="C1154" i="1" s="1"/>
  <c r="F179" i="5"/>
  <c r="F178" i="5"/>
  <c r="E177" i="5"/>
  <c r="D1154" i="1"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90" i="9" s="1"/>
  <c r="D149" i="5"/>
  <c r="F148" i="5"/>
  <c r="F147" i="5"/>
  <c r="E146" i="5"/>
  <c r="F145" i="5"/>
  <c r="F144" i="5"/>
  <c r="F143" i="5"/>
  <c r="F142" i="5"/>
  <c r="E142" i="5"/>
  <c r="D142" i="5"/>
  <c r="F141" i="5"/>
  <c r="F140" i="5"/>
  <c r="F139" i="5"/>
  <c r="F138" i="5"/>
  <c r="F137" i="5"/>
  <c r="F136" i="5"/>
  <c r="E135" i="5"/>
  <c r="F135" i="5" s="1"/>
  <c r="D135" i="5"/>
  <c r="D134" i="5" s="1"/>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9" i="9" s="1"/>
  <c r="D88" i="5"/>
  <c r="G289" i="9" s="1"/>
  <c r="E87" i="5"/>
  <c r="D87" i="5"/>
  <c r="F87" i="5" s="1"/>
  <c r="F86" i="5"/>
  <c r="F85" i="5"/>
  <c r="F84" i="5"/>
  <c r="F83" i="5"/>
  <c r="F82" i="5"/>
  <c r="F81" i="5"/>
  <c r="F80" i="5"/>
  <c r="E79" i="5"/>
  <c r="D79" i="5"/>
  <c r="E78" i="5"/>
  <c r="D1056" i="1" s="1"/>
  <c r="F77" i="5"/>
  <c r="F76" i="5"/>
  <c r="F75" i="5"/>
  <c r="F74" i="5"/>
  <c r="F73" i="5"/>
  <c r="F72" i="5"/>
  <c r="F71" i="5"/>
  <c r="E70" i="5"/>
  <c r="E69" i="5" s="1"/>
  <c r="D70" i="5"/>
  <c r="D69" i="5"/>
  <c r="F67" i="5"/>
  <c r="F66" i="5"/>
  <c r="F65" i="5"/>
  <c r="F64" i="5"/>
  <c r="F63" i="5"/>
  <c r="E63" i="5"/>
  <c r="D1041" i="1" s="1"/>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997" i="1" s="1"/>
  <c r="D19" i="5"/>
  <c r="F18" i="5"/>
  <c r="F17" i="5"/>
  <c r="F16" i="5"/>
  <c r="F15" i="5"/>
  <c r="F14" i="5"/>
  <c r="E13" i="5"/>
  <c r="D991" i="1" s="1"/>
  <c r="D13"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1" i="4"/>
  <c r="F630" i="4"/>
  <c r="E629" i="4"/>
  <c r="D629" i="4"/>
  <c r="F629" i="4" s="1"/>
  <c r="F628" i="4"/>
  <c r="F627" i="4"/>
  <c r="F626" i="4"/>
  <c r="E626" i="4"/>
  <c r="D626" i="4"/>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3" i="9" s="1"/>
  <c r="D603" i="4"/>
  <c r="F602" i="4"/>
  <c r="F601" i="4"/>
  <c r="F600" i="4"/>
  <c r="F599" i="4"/>
  <c r="E599" i="4"/>
  <c r="D599" i="4"/>
  <c r="F598" i="4"/>
  <c r="F597" i="4"/>
  <c r="F596" i="4"/>
  <c r="F595" i="4"/>
  <c r="E594" i="4"/>
  <c r="E593" i="4" s="1"/>
  <c r="D594" i="4"/>
  <c r="F594" i="4" s="1"/>
  <c r="F592" i="4"/>
  <c r="F591" i="4"/>
  <c r="E590" i="4"/>
  <c r="D590" i="4"/>
  <c r="F590" i="4" s="1"/>
  <c r="F589" i="4"/>
  <c r="F588" i="4"/>
  <c r="E587" i="4"/>
  <c r="D587" i="4"/>
  <c r="F587" i="4" s="1"/>
  <c r="F586" i="4"/>
  <c r="F585" i="4"/>
  <c r="E585" i="4"/>
  <c r="D585" i="4"/>
  <c r="F584" i="4"/>
  <c r="F583" i="4"/>
  <c r="F582" i="4"/>
  <c r="E581" i="4"/>
  <c r="D581" i="4"/>
  <c r="D580" i="4" s="1"/>
  <c r="F580" i="4" s="1"/>
  <c r="F579" i="4"/>
  <c r="F578" i="4"/>
  <c r="E577" i="4"/>
  <c r="D577" i="4"/>
  <c r="F576" i="4"/>
  <c r="F575" i="4"/>
  <c r="E574" i="4"/>
  <c r="D574" i="4"/>
  <c r="F574" i="4" s="1"/>
  <c r="F573" i="4"/>
  <c r="F572" i="4"/>
  <c r="E571" i="4"/>
  <c r="D571" i="4"/>
  <c r="F571" i="4" s="1"/>
  <c r="F570" i="4"/>
  <c r="F569" i="4"/>
  <c r="F568" i="4"/>
  <c r="E568" i="4"/>
  <c r="D568" i="4"/>
  <c r="E567" i="4"/>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E484" i="4" s="1"/>
  <c r="D485" i="4"/>
  <c r="D484" i="4"/>
  <c r="F484" i="4" s="1"/>
  <c r="F483" i="4"/>
  <c r="F482" i="4"/>
  <c r="E481" i="4"/>
  <c r="D481" i="4"/>
  <c r="F480" i="4"/>
  <c r="F479" i="4"/>
  <c r="F478" i="4"/>
  <c r="E478" i="4"/>
  <c r="D478" i="4"/>
  <c r="F477" i="4"/>
  <c r="F476" i="4"/>
  <c r="F475" i="4"/>
  <c r="F474" i="4"/>
  <c r="F473" i="4"/>
  <c r="E473" i="4"/>
  <c r="D473" i="4"/>
  <c r="F471" i="4"/>
  <c r="F470" i="4"/>
  <c r="E469" i="4"/>
  <c r="D469" i="4"/>
  <c r="F469" i="4" s="1"/>
  <c r="F468" i="4"/>
  <c r="F467" i="4"/>
  <c r="F466" i="4"/>
  <c r="E466" i="4"/>
  <c r="D466" i="4"/>
  <c r="F465" i="4"/>
  <c r="F464" i="4"/>
  <c r="F463" i="4"/>
  <c r="E463" i="4"/>
  <c r="D463" i="4"/>
  <c r="F462" i="4"/>
  <c r="F461" i="4"/>
  <c r="E460" i="4"/>
  <c r="D460" i="4"/>
  <c r="F460" i="4" s="1"/>
  <c r="F459" i="4"/>
  <c r="D459" i="4"/>
  <c r="F458" i="4"/>
  <c r="F457" i="4"/>
  <c r="F456" i="4"/>
  <c r="F455" i="4"/>
  <c r="E455" i="4"/>
  <c r="E421" i="4" s="1"/>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6" i="4"/>
  <c r="F425" i="4"/>
  <c r="F424" i="4"/>
  <c r="F423" i="4"/>
  <c r="F422" i="4"/>
  <c r="E422" i="4"/>
  <c r="D422" i="4"/>
  <c r="E418" i="4"/>
  <c r="D418" i="4"/>
  <c r="F418" i="4" s="1"/>
  <c r="E417" i="4"/>
  <c r="D412" i="1" s="1"/>
  <c r="D417" i="4"/>
  <c r="F417" i="4" s="1"/>
  <c r="E416" i="4"/>
  <c r="D411" i="1" s="1"/>
  <c r="D416" i="4"/>
  <c r="F411" i="4"/>
  <c r="F410" i="4"/>
  <c r="F409" i="4"/>
  <c r="F406" i="4"/>
  <c r="F405" i="4"/>
  <c r="F404" i="4"/>
  <c r="F403" i="4"/>
  <c r="E402" i="4"/>
  <c r="D402" i="4"/>
  <c r="F402" i="4" s="1"/>
  <c r="F401" i="4"/>
  <c r="E400" i="4"/>
  <c r="D400" i="4"/>
  <c r="F399" i="4"/>
  <c r="F398" i="4"/>
  <c r="F397" i="4"/>
  <c r="E397" i="4"/>
  <c r="D397" i="4"/>
  <c r="E396" i="4"/>
  <c r="D396" i="4"/>
  <c r="F396" i="4" s="1"/>
  <c r="F395" i="4"/>
  <c r="F394" i="4"/>
  <c r="F393" i="4"/>
  <c r="F392" i="4"/>
  <c r="E391" i="4"/>
  <c r="D391" i="4"/>
  <c r="F390" i="4"/>
  <c r="F389" i="4"/>
  <c r="F388" i="4"/>
  <c r="E388" i="4"/>
  <c r="D388" i="4"/>
  <c r="F387" i="4"/>
  <c r="F386" i="4"/>
  <c r="F385" i="4"/>
  <c r="F384" i="4"/>
  <c r="E383" i="4"/>
  <c r="D383" i="4"/>
  <c r="F383" i="4" s="1"/>
  <c r="F382" i="4"/>
  <c r="F381" i="4"/>
  <c r="F380" i="4"/>
  <c r="F379" i="4"/>
  <c r="E378" i="4"/>
  <c r="D378" i="4"/>
  <c r="F377" i="4"/>
  <c r="F376" i="4"/>
  <c r="F375" i="4"/>
  <c r="F374" i="4"/>
  <c r="F373" i="4"/>
  <c r="F372" i="4"/>
  <c r="F371" i="4"/>
  <c r="F370" i="4"/>
  <c r="E369" i="4"/>
  <c r="F369" i="4" s="1"/>
  <c r="D369" i="4"/>
  <c r="F368" i="4"/>
  <c r="F367" i="4"/>
  <c r="F366" i="4"/>
  <c r="F365" i="4"/>
  <c r="E364" i="4"/>
  <c r="D364" i="4"/>
  <c r="F362" i="4"/>
  <c r="F361" i="4"/>
  <c r="F360" i="4"/>
  <c r="F359" i="4"/>
  <c r="F358" i="4"/>
  <c r="F357" i="4"/>
  <c r="F356" i="4"/>
  <c r="E356" i="4"/>
  <c r="E351" i="4" s="1"/>
  <c r="D356" i="4"/>
  <c r="C351" i="1" s="1"/>
  <c r="F355" i="4"/>
  <c r="F354" i="4"/>
  <c r="F353" i="4"/>
  <c r="F352" i="4"/>
  <c r="E352" i="4"/>
  <c r="D352" i="4"/>
  <c r="D351" i="4" s="1"/>
  <c r="F351" i="4" s="1"/>
  <c r="F349" i="4"/>
  <c r="E348" i="4"/>
  <c r="D348" i="4"/>
  <c r="F348" i="4" s="1"/>
  <c r="F347" i="4"/>
  <c r="F346" i="4"/>
  <c r="F345" i="4"/>
  <c r="E345" i="4"/>
  <c r="E344" i="4" s="1"/>
  <c r="D345"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F317" i="4"/>
  <c r="E317" i="4"/>
  <c r="D312" i="1" s="1"/>
  <c r="D317" i="4"/>
  <c r="F316" i="4"/>
  <c r="F315" i="4"/>
  <c r="F314" i="4"/>
  <c r="F313" i="4"/>
  <c r="F312" i="4"/>
  <c r="E312" i="4"/>
  <c r="D312" i="4"/>
  <c r="D311" i="4"/>
  <c r="C306" i="1" s="1"/>
  <c r="F310" i="4"/>
  <c r="F309" i="4"/>
  <c r="F308" i="4"/>
  <c r="F307" i="4"/>
  <c r="F306" i="4"/>
  <c r="F305" i="4"/>
  <c r="E304" i="4"/>
  <c r="D304" i="4"/>
  <c r="F304" i="4" s="1"/>
  <c r="F303" i="4"/>
  <c r="F302" i="4"/>
  <c r="F301" i="4"/>
  <c r="E300" i="4"/>
  <c r="D300" i="4"/>
  <c r="E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E263" i="4" s="1"/>
  <c r="D264" i="4"/>
  <c r="D263" i="4" s="1"/>
  <c r="F262" i="4"/>
  <c r="F261" i="4"/>
  <c r="F260" i="4"/>
  <c r="E259" i="4"/>
  <c r="D259" i="4"/>
  <c r="F258" i="4"/>
  <c r="F257" i="4"/>
  <c r="F256" i="4"/>
  <c r="F255" i="4"/>
  <c r="F254" i="4"/>
  <c r="E253" i="4"/>
  <c r="D253" i="4"/>
  <c r="F253" i="4" s="1"/>
  <c r="F251" i="4"/>
  <c r="F250" i="4"/>
  <c r="F249" i="4"/>
  <c r="F248" i="4"/>
  <c r="E247" i="4"/>
  <c r="F247" i="4" s="1"/>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E225" i="4"/>
  <c r="E224" i="4" s="1"/>
  <c r="D220" i="1" s="1"/>
  <c r="D225" i="4"/>
  <c r="F225" i="4" s="1"/>
  <c r="F223" i="4"/>
  <c r="F222" i="4"/>
  <c r="F221" i="4"/>
  <c r="F220" i="4"/>
  <c r="F219" i="4"/>
  <c r="E219" i="4"/>
  <c r="D219" i="4"/>
  <c r="F218" i="4"/>
  <c r="F217" i="4"/>
  <c r="E216" i="4"/>
  <c r="E215" i="4" s="1"/>
  <c r="D216" i="4"/>
  <c r="F214" i="4"/>
  <c r="F213" i="4"/>
  <c r="F212" i="4"/>
  <c r="F211" i="4"/>
  <c r="E210" i="4"/>
  <c r="E196" i="4" s="1"/>
  <c r="D210" i="4"/>
  <c r="F209" i="4"/>
  <c r="F208" i="4"/>
  <c r="F207" i="4"/>
  <c r="F206" i="4"/>
  <c r="F205" i="4"/>
  <c r="F204" i="4"/>
  <c r="F203" i="4"/>
  <c r="E202" i="4"/>
  <c r="D202" i="4"/>
  <c r="F202" i="4" s="1"/>
  <c r="F201" i="4"/>
  <c r="F200" i="4"/>
  <c r="F199" i="4"/>
  <c r="F198" i="4"/>
  <c r="F197" i="4"/>
  <c r="E197" i="4"/>
  <c r="D197"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D164" i="4"/>
  <c r="F164" i="4" s="1"/>
  <c r="D163" i="4"/>
  <c r="F162" i="4"/>
  <c r="F161" i="4"/>
  <c r="F160" i="4"/>
  <c r="E159" i="4"/>
  <c r="F159" i="4" s="1"/>
  <c r="D159" i="4"/>
  <c r="F158" i="4"/>
  <c r="F157" i="4"/>
  <c r="F156" i="4"/>
  <c r="F155" i="4"/>
  <c r="F154" i="4"/>
  <c r="E153" i="4"/>
  <c r="F153" i="4" s="1"/>
  <c r="D153" i="4"/>
  <c r="D152" i="4"/>
  <c r="F150" i="4"/>
  <c r="F149" i="4"/>
  <c r="F148" i="4"/>
  <c r="F147" i="4"/>
  <c r="F146" i="4"/>
  <c r="F145" i="4"/>
  <c r="F144" i="4"/>
  <c r="F143" i="4"/>
  <c r="F142" i="4"/>
  <c r="F141" i="4"/>
  <c r="E140" i="4"/>
  <c r="E139" i="4" s="1"/>
  <c r="D135" i="1" s="1"/>
  <c r="D140" i="4"/>
  <c r="F138" i="4"/>
  <c r="F137" i="4"/>
  <c r="F136" i="4"/>
  <c r="F135" i="4"/>
  <c r="E134" i="4"/>
  <c r="E133" i="4" s="1"/>
  <c r="F133" i="4" s="1"/>
  <c r="D134" i="4"/>
  <c r="D133" i="4"/>
  <c r="F132" i="4"/>
  <c r="F131" i="4"/>
  <c r="F130" i="4"/>
  <c r="F129" i="4"/>
  <c r="E128" i="4"/>
  <c r="D124" i="1" s="1"/>
  <c r="D128" i="4"/>
  <c r="F127" i="4"/>
  <c r="F126" i="4"/>
  <c r="E125" i="4"/>
  <c r="D125" i="4"/>
  <c r="D124" i="4" s="1"/>
  <c r="F123" i="4"/>
  <c r="F122" i="4"/>
  <c r="F121" i="4"/>
  <c r="F120" i="4"/>
  <c r="E120" i="4"/>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F83" i="4" s="1"/>
  <c r="D83" i="4"/>
  <c r="D82" i="4" s="1"/>
  <c r="F81" i="4"/>
  <c r="F80" i="4"/>
  <c r="F79" i="4"/>
  <c r="F78" i="4"/>
  <c r="E77" i="4"/>
  <c r="F77" i="4" s="1"/>
  <c r="D77" i="4"/>
  <c r="F76" i="4"/>
  <c r="F75" i="4"/>
  <c r="E74" i="4"/>
  <c r="F74" i="4" s="1"/>
  <c r="D74" i="4"/>
  <c r="F73" i="4"/>
  <c r="F72" i="4"/>
  <c r="E71" i="4"/>
  <c r="D71" i="4"/>
  <c r="F71" i="4" s="1"/>
  <c r="F70" i="4"/>
  <c r="F69" i="4"/>
  <c r="E68" i="4"/>
  <c r="D68" i="4"/>
  <c r="F67" i="4"/>
  <c r="F66" i="4"/>
  <c r="E65" i="4"/>
  <c r="D65" i="4"/>
  <c r="F65" i="4" s="1"/>
  <c r="F64" i="4"/>
  <c r="F63" i="4"/>
  <c r="F62" i="4"/>
  <c r="E62" i="4"/>
  <c r="D62" i="4"/>
  <c r="F61" i="4"/>
  <c r="F60" i="4"/>
  <c r="F59" i="4"/>
  <c r="E59" i="4"/>
  <c r="D59" i="4"/>
  <c r="F58" i="4"/>
  <c r="F57" i="4"/>
  <c r="F56" i="4"/>
  <c r="F55" i="4"/>
  <c r="E54" i="4"/>
  <c r="D54" i="4"/>
  <c r="F53" i="4"/>
  <c r="F52" i="4"/>
  <c r="E51" i="4"/>
  <c r="D51" i="4"/>
  <c r="F49" i="4"/>
  <c r="F48" i="4"/>
  <c r="F47" i="4"/>
  <c r="F46" i="4"/>
  <c r="E45" i="4"/>
  <c r="E44" i="4" s="1"/>
  <c r="D45" i="4"/>
  <c r="D44" i="4" s="1"/>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G36" i="3"/>
  <c r="B36" i="3"/>
  <c r="G35" i="3"/>
  <c r="B35" i="3"/>
  <c r="G34" i="3"/>
  <c r="B34" i="3"/>
  <c r="I33" i="3"/>
  <c r="G33" i="3"/>
  <c r="B33" i="3"/>
  <c r="I32" i="3"/>
  <c r="H32" i="3"/>
  <c r="G32" i="3"/>
  <c r="B32" i="3"/>
  <c r="I31" i="3"/>
  <c r="H31" i="3"/>
  <c r="G31" i="3"/>
  <c r="B31" i="3"/>
  <c r="H30"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C1579" i="1"/>
  <c r="G1579" i="1" s="1"/>
  <c r="C1578" i="1"/>
  <c r="C1577" i="1"/>
  <c r="H1577" i="1" s="1"/>
  <c r="C1575" i="1"/>
  <c r="H1574" i="1"/>
  <c r="G1574" i="1"/>
  <c r="C1574" i="1"/>
  <c r="H1573" i="1"/>
  <c r="C1573" i="1"/>
  <c r="G1573" i="1" s="1"/>
  <c r="G1572" i="1"/>
  <c r="C1572" i="1"/>
  <c r="H1572" i="1" s="1"/>
  <c r="H1571" i="1"/>
  <c r="C1571" i="1"/>
  <c r="G1571" i="1" s="1"/>
  <c r="C1570" i="1"/>
  <c r="H1569" i="1"/>
  <c r="G1569" i="1"/>
  <c r="C1569" i="1"/>
  <c r="H1568" i="1"/>
  <c r="G1568" i="1"/>
  <c r="C1568" i="1"/>
  <c r="G1567" i="1"/>
  <c r="C1567" i="1"/>
  <c r="H1567" i="1" s="1"/>
  <c r="H1566" i="1"/>
  <c r="G1566" i="1"/>
  <c r="C1566" i="1"/>
  <c r="H1565" i="1"/>
  <c r="C1565" i="1"/>
  <c r="G1565" i="1" s="1"/>
  <c r="H1564" i="1"/>
  <c r="G1564" i="1"/>
  <c r="C1564" i="1"/>
  <c r="H1563" i="1"/>
  <c r="C1563" i="1"/>
  <c r="G1563" i="1" s="1"/>
  <c r="C1562" i="1"/>
  <c r="C1561" i="1"/>
  <c r="H1560" i="1"/>
  <c r="G1560" i="1"/>
  <c r="C1560" i="1"/>
  <c r="G1559" i="1"/>
  <c r="C1559" i="1"/>
  <c r="H1559" i="1" s="1"/>
  <c r="H1558" i="1"/>
  <c r="G1558" i="1"/>
  <c r="C1558" i="1"/>
  <c r="H1557" i="1"/>
  <c r="G1557" i="1"/>
  <c r="C1557" i="1"/>
  <c r="C1556" i="1"/>
  <c r="H1555" i="1"/>
  <c r="C1555" i="1"/>
  <c r="G1555" i="1" s="1"/>
  <c r="C1554" i="1"/>
  <c r="H1553" i="1"/>
  <c r="G1553" i="1"/>
  <c r="C1553" i="1"/>
  <c r="H1552" i="1"/>
  <c r="G1552" i="1"/>
  <c r="C1552" i="1"/>
  <c r="G1551" i="1"/>
  <c r="C1551" i="1"/>
  <c r="H1551" i="1" s="1"/>
  <c r="H1550" i="1"/>
  <c r="G1550" i="1"/>
  <c r="C1550" i="1"/>
  <c r="H1549" i="1"/>
  <c r="G1549" i="1"/>
  <c r="C1549" i="1"/>
  <c r="C1548" i="1"/>
  <c r="H1547" i="1"/>
  <c r="C1547" i="1"/>
  <c r="G1547" i="1" s="1"/>
  <c r="C1546" i="1"/>
  <c r="G1545" i="1"/>
  <c r="C1545" i="1"/>
  <c r="H1545" i="1" s="1"/>
  <c r="H1544" i="1"/>
  <c r="G1544" i="1"/>
  <c r="C1544" i="1"/>
  <c r="G1543" i="1"/>
  <c r="C1543" i="1"/>
  <c r="H1543" i="1" s="1"/>
  <c r="H1542" i="1"/>
  <c r="G1542" i="1"/>
  <c r="C1542" i="1"/>
  <c r="H1541" i="1"/>
  <c r="G1541" i="1"/>
  <c r="C1541" i="1"/>
  <c r="C1540" i="1"/>
  <c r="H1539" i="1"/>
  <c r="C1539" i="1"/>
  <c r="G1539" i="1" s="1"/>
  <c r="C1538" i="1"/>
  <c r="H1537" i="1"/>
  <c r="G1537" i="1"/>
  <c r="C1537" i="1"/>
  <c r="H1536" i="1"/>
  <c r="G1536" i="1"/>
  <c r="C1536" i="1"/>
  <c r="H1534" i="1"/>
  <c r="G1534" i="1"/>
  <c r="C1534" i="1"/>
  <c r="H1533" i="1"/>
  <c r="G1533" i="1"/>
  <c r="C1533" i="1"/>
  <c r="C1532" i="1"/>
  <c r="H1532" i="1" s="1"/>
  <c r="C1531" i="1"/>
  <c r="G1531" i="1" s="1"/>
  <c r="H1529" i="1"/>
  <c r="C1529" i="1"/>
  <c r="G1529" i="1" s="1"/>
  <c r="H1528" i="1"/>
  <c r="G1528" i="1"/>
  <c r="C1528" i="1"/>
  <c r="G1527" i="1"/>
  <c r="C1527" i="1"/>
  <c r="H1527" i="1" s="1"/>
  <c r="H1526" i="1"/>
  <c r="G1526" i="1"/>
  <c r="C1526" i="1"/>
  <c r="H1525" i="1"/>
  <c r="G1525" i="1"/>
  <c r="C1525" i="1"/>
  <c r="H1523" i="1"/>
  <c r="C1523" i="1"/>
  <c r="G1523" i="1" s="1"/>
  <c r="C1522" i="1"/>
  <c r="H1521" i="1"/>
  <c r="C1521" i="1"/>
  <c r="G1521" i="1" s="1"/>
  <c r="C1520" i="1"/>
  <c r="H1520" i="1" s="1"/>
  <c r="C1516" i="1"/>
  <c r="H1515" i="1"/>
  <c r="C1515" i="1"/>
  <c r="G1515" i="1" s="1"/>
  <c r="C1514" i="1"/>
  <c r="G1513" i="1"/>
  <c r="C1513" i="1"/>
  <c r="H1513" i="1" s="1"/>
  <c r="G1512" i="1"/>
  <c r="C1512" i="1"/>
  <c r="H1512" i="1" s="1"/>
  <c r="G1510" i="1"/>
  <c r="C1510" i="1"/>
  <c r="H1510" i="1" s="1"/>
  <c r="C1509" i="1"/>
  <c r="G1509" i="1" s="1"/>
  <c r="C1508" i="1"/>
  <c r="H1507" i="1"/>
  <c r="C1507" i="1"/>
  <c r="G1507" i="1" s="1"/>
  <c r="C1506" i="1"/>
  <c r="C1505" i="1"/>
  <c r="H1505" i="1" s="1"/>
  <c r="C1504" i="1"/>
  <c r="H1504" i="1" s="1"/>
  <c r="C1503" i="1"/>
  <c r="H1503" i="1" s="1"/>
  <c r="C1502" i="1"/>
  <c r="H1502" i="1" s="1"/>
  <c r="C1501" i="1"/>
  <c r="G1501" i="1" s="1"/>
  <c r="C1500" i="1"/>
  <c r="H1500" i="1" s="1"/>
  <c r="C1498" i="1"/>
  <c r="C1497" i="1"/>
  <c r="H1497" i="1" s="1"/>
  <c r="C1496" i="1"/>
  <c r="H1496" i="1" s="1"/>
  <c r="C1495" i="1"/>
  <c r="C1494" i="1"/>
  <c r="H1494" i="1" s="1"/>
  <c r="G1492" i="1"/>
  <c r="C1492" i="1"/>
  <c r="H1492" i="1" s="1"/>
  <c r="H1491" i="1"/>
  <c r="C1491" i="1"/>
  <c r="G1491" i="1" s="1"/>
  <c r="C1490" i="1"/>
  <c r="C1489" i="1"/>
  <c r="G1489" i="1" s="1"/>
  <c r="G1488" i="1"/>
  <c r="C1488" i="1"/>
  <c r="H1488" i="1" s="1"/>
  <c r="G1487" i="1"/>
  <c r="C1487" i="1"/>
  <c r="H1487" i="1" s="1"/>
  <c r="G1486" i="1"/>
  <c r="C1486" i="1"/>
  <c r="H1486" i="1" s="1"/>
  <c r="C1485" i="1"/>
  <c r="H1485" i="1" s="1"/>
  <c r="H1484" i="1"/>
  <c r="C1484" i="1"/>
  <c r="G1484" i="1" s="1"/>
  <c r="C1483" i="1"/>
  <c r="G1483" i="1" s="1"/>
  <c r="C1482" i="1"/>
  <c r="G1480" i="1"/>
  <c r="C1480" i="1"/>
  <c r="H1480" i="1" s="1"/>
  <c r="D1479" i="1"/>
  <c r="C1479" i="1"/>
  <c r="D1478" i="1"/>
  <c r="C1478" i="1"/>
  <c r="J1477" i="1"/>
  <c r="D1477" i="1"/>
  <c r="C1477" i="1"/>
  <c r="J1476" i="1"/>
  <c r="H1476" i="1"/>
  <c r="D1476" i="1"/>
  <c r="C1476" i="1"/>
  <c r="G1476" i="1" s="1"/>
  <c r="I1476" i="1" s="1"/>
  <c r="G1475" i="1"/>
  <c r="D1475" i="1"/>
  <c r="C1475" i="1"/>
  <c r="H1475" i="1" s="1"/>
  <c r="J1474" i="1"/>
  <c r="D1474" i="1"/>
  <c r="C1474" i="1"/>
  <c r="J1473" i="1"/>
  <c r="I1473" i="1"/>
  <c r="H1473" i="1"/>
  <c r="D1473" i="1"/>
  <c r="C1473" i="1"/>
  <c r="G1473" i="1" s="1"/>
  <c r="D1472" i="1"/>
  <c r="C1472" i="1"/>
  <c r="J1472" i="1" s="1"/>
  <c r="G1471" i="1"/>
  <c r="D1471" i="1"/>
  <c r="C1471" i="1"/>
  <c r="H1470" i="1"/>
  <c r="D1470" i="1"/>
  <c r="C1470" i="1"/>
  <c r="G1470" i="1" s="1"/>
  <c r="D1469" i="1"/>
  <c r="G1469" i="1" s="1"/>
  <c r="C1469" i="1"/>
  <c r="D1468" i="1"/>
  <c r="C1468" i="1"/>
  <c r="J1467" i="1"/>
  <c r="I1467" i="1"/>
  <c r="H1467" i="1"/>
  <c r="D1467" i="1"/>
  <c r="C1467" i="1"/>
  <c r="G1467" i="1" s="1"/>
  <c r="G1466" i="1"/>
  <c r="I1466" i="1" s="1"/>
  <c r="D1466" i="1"/>
  <c r="H1466" i="1" s="1"/>
  <c r="C1466" i="1"/>
  <c r="J1466" i="1" s="1"/>
  <c r="G1465" i="1"/>
  <c r="D1465" i="1"/>
  <c r="C1465" i="1"/>
  <c r="D1464" i="1"/>
  <c r="C1464" i="1"/>
  <c r="J1463" i="1"/>
  <c r="H1463" i="1"/>
  <c r="I1463" i="1" s="1"/>
  <c r="D1463" i="1"/>
  <c r="C1463" i="1"/>
  <c r="G1463" i="1" s="1"/>
  <c r="D1462" i="1"/>
  <c r="C1462" i="1"/>
  <c r="J1462" i="1" s="1"/>
  <c r="D1461" i="1"/>
  <c r="C1461" i="1"/>
  <c r="J1460" i="1"/>
  <c r="H1460" i="1"/>
  <c r="D1460" i="1"/>
  <c r="C1460" i="1"/>
  <c r="G1460" i="1" s="1"/>
  <c r="I1460" i="1" s="1"/>
  <c r="H1459" i="1"/>
  <c r="I1459" i="1" s="1"/>
  <c r="G1459" i="1"/>
  <c r="D1459" i="1"/>
  <c r="C1459" i="1"/>
  <c r="D1458" i="1"/>
  <c r="C1458" i="1"/>
  <c r="D1457" i="1"/>
  <c r="C1457" i="1"/>
  <c r="D1456" i="1"/>
  <c r="J1456" i="1" s="1"/>
  <c r="C1456" i="1"/>
  <c r="G1456" i="1" s="1"/>
  <c r="H1455" i="1"/>
  <c r="G1455" i="1"/>
  <c r="I1455" i="1" s="1"/>
  <c r="D1455" i="1"/>
  <c r="C1455" i="1"/>
  <c r="C1454" i="1"/>
  <c r="D1452" i="1"/>
  <c r="G1452" i="1" s="1"/>
  <c r="C1452" i="1"/>
  <c r="D1451" i="1"/>
  <c r="C1451" i="1"/>
  <c r="J1450" i="1"/>
  <c r="I1450" i="1"/>
  <c r="H1450" i="1"/>
  <c r="D1450" i="1"/>
  <c r="C1450" i="1"/>
  <c r="G1450" i="1" s="1"/>
  <c r="G1449" i="1"/>
  <c r="I1449" i="1" s="1"/>
  <c r="D1449" i="1"/>
  <c r="H1449" i="1" s="1"/>
  <c r="C1449" i="1"/>
  <c r="D1448" i="1"/>
  <c r="G1448" i="1" s="1"/>
  <c r="C1448" i="1"/>
  <c r="D1447" i="1"/>
  <c r="C1447" i="1"/>
  <c r="J1446" i="1"/>
  <c r="I1446" i="1"/>
  <c r="H1446" i="1"/>
  <c r="D1446" i="1"/>
  <c r="C1446" i="1"/>
  <c r="G1446" i="1" s="1"/>
  <c r="D1445" i="1"/>
  <c r="C1445" i="1"/>
  <c r="D1444" i="1"/>
  <c r="C1444" i="1"/>
  <c r="J1443" i="1"/>
  <c r="D1443" i="1"/>
  <c r="C1443" i="1"/>
  <c r="H1443" i="1" s="1"/>
  <c r="J1442" i="1"/>
  <c r="H1442" i="1"/>
  <c r="G1442" i="1"/>
  <c r="I1442" i="1" s="1"/>
  <c r="D1442" i="1"/>
  <c r="C1442" i="1"/>
  <c r="D1441" i="1"/>
  <c r="C1441" i="1"/>
  <c r="D1440" i="1"/>
  <c r="C1440" i="1"/>
  <c r="J1439" i="1"/>
  <c r="D1439" i="1"/>
  <c r="C1439" i="1"/>
  <c r="H1439" i="1" s="1"/>
  <c r="D1438" i="1"/>
  <c r="C1438" i="1"/>
  <c r="H1438" i="1" s="1"/>
  <c r="H1434" i="1"/>
  <c r="G1434" i="1"/>
  <c r="D1434" i="1"/>
  <c r="C1434" i="1"/>
  <c r="D1433" i="1"/>
  <c r="C1433" i="1"/>
  <c r="D1432" i="1"/>
  <c r="C1432" i="1"/>
  <c r="D1431" i="1"/>
  <c r="C1431" i="1"/>
  <c r="G1430" i="1"/>
  <c r="D1430" i="1"/>
  <c r="C1430" i="1"/>
  <c r="H1430" i="1" s="1"/>
  <c r="D1429" i="1"/>
  <c r="C1429" i="1"/>
  <c r="D1428" i="1"/>
  <c r="C1428" i="1"/>
  <c r="H1428" i="1" s="1"/>
  <c r="D1427" i="1"/>
  <c r="C1427" i="1"/>
  <c r="H1426" i="1"/>
  <c r="G1426" i="1"/>
  <c r="D1426" i="1"/>
  <c r="C1426" i="1"/>
  <c r="D1425" i="1"/>
  <c r="C1425" i="1"/>
  <c r="D1424" i="1"/>
  <c r="C1424" i="1"/>
  <c r="D1423" i="1"/>
  <c r="G1422" i="1"/>
  <c r="D1422" i="1"/>
  <c r="C1422" i="1"/>
  <c r="H1422" i="1" s="1"/>
  <c r="D1421" i="1"/>
  <c r="C1421" i="1"/>
  <c r="D1420" i="1"/>
  <c r="C1420" i="1"/>
  <c r="H1420" i="1" s="1"/>
  <c r="D1419" i="1"/>
  <c r="C1419" i="1"/>
  <c r="D1418" i="1"/>
  <c r="C1418" i="1"/>
  <c r="H1418" i="1" s="1"/>
  <c r="D1417" i="1"/>
  <c r="C1417" i="1"/>
  <c r="D1416" i="1"/>
  <c r="C1416" i="1"/>
  <c r="D1415" i="1"/>
  <c r="C1415" i="1"/>
  <c r="G1414" i="1"/>
  <c r="D1414" i="1"/>
  <c r="C1414" i="1"/>
  <c r="H1414" i="1" s="1"/>
  <c r="D1413" i="1"/>
  <c r="C1413" i="1"/>
  <c r="D1412" i="1"/>
  <c r="C1412" i="1"/>
  <c r="H1412" i="1" s="1"/>
  <c r="D1411" i="1"/>
  <c r="C1411" i="1"/>
  <c r="H1410" i="1"/>
  <c r="G1410" i="1"/>
  <c r="D1410" i="1"/>
  <c r="C1410" i="1"/>
  <c r="D1409" i="1"/>
  <c r="C1409" i="1"/>
  <c r="D1407" i="1"/>
  <c r="C1407" i="1"/>
  <c r="G1406" i="1"/>
  <c r="D1406" i="1"/>
  <c r="C1406" i="1"/>
  <c r="H1406" i="1" s="1"/>
  <c r="D1405" i="1"/>
  <c r="C1405" i="1"/>
  <c r="D1404" i="1"/>
  <c r="C1404" i="1"/>
  <c r="H1404" i="1" s="1"/>
  <c r="D1403" i="1"/>
  <c r="C1403" i="1"/>
  <c r="H1402" i="1"/>
  <c r="G1402" i="1"/>
  <c r="D1402" i="1"/>
  <c r="C1402" i="1"/>
  <c r="D1401" i="1"/>
  <c r="C1401" i="1"/>
  <c r="D1400" i="1"/>
  <c r="C1400" i="1"/>
  <c r="D1399" i="1"/>
  <c r="C1399" i="1"/>
  <c r="G1398" i="1"/>
  <c r="D1398" i="1"/>
  <c r="C1398" i="1"/>
  <c r="H1398" i="1" s="1"/>
  <c r="D1397" i="1"/>
  <c r="C1397" i="1"/>
  <c r="D1396" i="1"/>
  <c r="C1396" i="1"/>
  <c r="H1396" i="1" s="1"/>
  <c r="D1395" i="1"/>
  <c r="C1395" i="1"/>
  <c r="H1394" i="1"/>
  <c r="G1394" i="1"/>
  <c r="D1394" i="1"/>
  <c r="C1394" i="1"/>
  <c r="D1393" i="1"/>
  <c r="C1393" i="1"/>
  <c r="D1392" i="1"/>
  <c r="C1392" i="1"/>
  <c r="D1391" i="1"/>
  <c r="C1391" i="1"/>
  <c r="G1390" i="1"/>
  <c r="D1390" i="1"/>
  <c r="C1390" i="1"/>
  <c r="H1390" i="1" s="1"/>
  <c r="D1389" i="1"/>
  <c r="C1389" i="1"/>
  <c r="D1388" i="1"/>
  <c r="C1388" i="1"/>
  <c r="H1388" i="1" s="1"/>
  <c r="D1387" i="1"/>
  <c r="C1387" i="1"/>
  <c r="H1386" i="1"/>
  <c r="G1386" i="1"/>
  <c r="D1386" i="1"/>
  <c r="C1386" i="1"/>
  <c r="D1385" i="1"/>
  <c r="C1385" i="1"/>
  <c r="G1385" i="1" s="1"/>
  <c r="G1384" i="1"/>
  <c r="D1384" i="1"/>
  <c r="H1384" i="1" s="1"/>
  <c r="C1384" i="1"/>
  <c r="C1383" i="1"/>
  <c r="G1383" i="1" s="1"/>
  <c r="D1382" i="1"/>
  <c r="C1382" i="1"/>
  <c r="H1381" i="1"/>
  <c r="D1381" i="1"/>
  <c r="C1381" i="1"/>
  <c r="G1381" i="1" s="1"/>
  <c r="G1380" i="1"/>
  <c r="D1380" i="1"/>
  <c r="C1380" i="1"/>
  <c r="H1380" i="1" s="1"/>
  <c r="H1379" i="1"/>
  <c r="D1379" i="1"/>
  <c r="C1379" i="1"/>
  <c r="G1379" i="1" s="1"/>
  <c r="D1378" i="1"/>
  <c r="C1378" i="1"/>
  <c r="H1378" i="1" s="1"/>
  <c r="D1377" i="1"/>
  <c r="C1377" i="1"/>
  <c r="D1376" i="1"/>
  <c r="C1376" i="1"/>
  <c r="H1376" i="1" s="1"/>
  <c r="D1375" i="1"/>
  <c r="C1375" i="1"/>
  <c r="H1374" i="1"/>
  <c r="G1374" i="1"/>
  <c r="D1374" i="1"/>
  <c r="C1374" i="1"/>
  <c r="H1373" i="1"/>
  <c r="D1373" i="1"/>
  <c r="C1373" i="1"/>
  <c r="G1373" i="1" s="1"/>
  <c r="H1372" i="1"/>
  <c r="G1372" i="1"/>
  <c r="D1372" i="1"/>
  <c r="C1372" i="1"/>
  <c r="D1371" i="1"/>
  <c r="C1371" i="1"/>
  <c r="G1371" i="1" s="1"/>
  <c r="G1370" i="1"/>
  <c r="D1370" i="1"/>
  <c r="H1370" i="1" s="1"/>
  <c r="C1370" i="1"/>
  <c r="D1369" i="1"/>
  <c r="C1369" i="1"/>
  <c r="G1369" i="1" s="1"/>
  <c r="D1368" i="1"/>
  <c r="C1368" i="1"/>
  <c r="H1367" i="1"/>
  <c r="D1367" i="1"/>
  <c r="C1367" i="1"/>
  <c r="G1367" i="1" s="1"/>
  <c r="D1366" i="1"/>
  <c r="C1366" i="1"/>
  <c r="H1365" i="1"/>
  <c r="D1365" i="1"/>
  <c r="C1365" i="1"/>
  <c r="G1364" i="1"/>
  <c r="D1364" i="1"/>
  <c r="C1364" i="1"/>
  <c r="H1364" i="1" s="1"/>
  <c r="D1363" i="1"/>
  <c r="H1363" i="1" s="1"/>
  <c r="C1363" i="1"/>
  <c r="D1362" i="1"/>
  <c r="C1362" i="1"/>
  <c r="H1362" i="1" s="1"/>
  <c r="D1361" i="1"/>
  <c r="C1361" i="1"/>
  <c r="D1360" i="1"/>
  <c r="C1360" i="1"/>
  <c r="H1360" i="1" s="1"/>
  <c r="D1359" i="1"/>
  <c r="C1359" i="1"/>
  <c r="H1358" i="1"/>
  <c r="G1358" i="1"/>
  <c r="D1358" i="1"/>
  <c r="C1358" i="1"/>
  <c r="H1357" i="1"/>
  <c r="D1357" i="1"/>
  <c r="C1357" i="1"/>
  <c r="G1357" i="1" s="1"/>
  <c r="H1356" i="1"/>
  <c r="G1356" i="1"/>
  <c r="D1356" i="1"/>
  <c r="C1356" i="1"/>
  <c r="D1355" i="1"/>
  <c r="C1355" i="1"/>
  <c r="D1354" i="1"/>
  <c r="H1354" i="1" s="1"/>
  <c r="C1354" i="1"/>
  <c r="D1353" i="1"/>
  <c r="C1353" i="1"/>
  <c r="G1353" i="1" s="1"/>
  <c r="D1352" i="1"/>
  <c r="C1352" i="1"/>
  <c r="H1351" i="1"/>
  <c r="D1351" i="1"/>
  <c r="C1351" i="1"/>
  <c r="G1351" i="1" s="1"/>
  <c r="D1350" i="1"/>
  <c r="C1350" i="1"/>
  <c r="H1349" i="1"/>
  <c r="D1349" i="1"/>
  <c r="C1349" i="1"/>
  <c r="G1348" i="1"/>
  <c r="D1348" i="1"/>
  <c r="C1348" i="1"/>
  <c r="H1348" i="1" s="1"/>
  <c r="H1347" i="1"/>
  <c r="D1347" i="1"/>
  <c r="C1347" i="1"/>
  <c r="D1346" i="1"/>
  <c r="C1346" i="1"/>
  <c r="H1346" i="1" s="1"/>
  <c r="D1345" i="1"/>
  <c r="C1345" i="1"/>
  <c r="D1344" i="1"/>
  <c r="C1344" i="1"/>
  <c r="H1344" i="1" s="1"/>
  <c r="D1343" i="1"/>
  <c r="C1343" i="1"/>
  <c r="H1342" i="1"/>
  <c r="G1342" i="1"/>
  <c r="D1342" i="1"/>
  <c r="C1342" i="1"/>
  <c r="H1341" i="1"/>
  <c r="D1341" i="1"/>
  <c r="C1341" i="1"/>
  <c r="G1341" i="1" s="1"/>
  <c r="H1340" i="1"/>
  <c r="G1340" i="1"/>
  <c r="D1340" i="1"/>
  <c r="C1340" i="1"/>
  <c r="D1339" i="1"/>
  <c r="C1339" i="1"/>
  <c r="G1338" i="1"/>
  <c r="D1338" i="1"/>
  <c r="H1338" i="1" s="1"/>
  <c r="C1338" i="1"/>
  <c r="D1337" i="1"/>
  <c r="C1337" i="1"/>
  <c r="G1337" i="1" s="1"/>
  <c r="D1336" i="1"/>
  <c r="C1336" i="1"/>
  <c r="H1335" i="1"/>
  <c r="D1335" i="1"/>
  <c r="C1335" i="1"/>
  <c r="G1335" i="1" s="1"/>
  <c r="D1334" i="1"/>
  <c r="C1334" i="1"/>
  <c r="H1333" i="1"/>
  <c r="G1333" i="1"/>
  <c r="D1333" i="1"/>
  <c r="C1333" i="1"/>
  <c r="D1332" i="1"/>
  <c r="C1332" i="1"/>
  <c r="H1331" i="1"/>
  <c r="G1331" i="1"/>
  <c r="D1331" i="1"/>
  <c r="C1331" i="1"/>
  <c r="D1330" i="1"/>
  <c r="C1330" i="1"/>
  <c r="D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D1299" i="1"/>
  <c r="D1298" i="1"/>
  <c r="C1298" i="1"/>
  <c r="H1297" i="1"/>
  <c r="G1297" i="1"/>
  <c r="D1297" i="1"/>
  <c r="C1297" i="1"/>
  <c r="D1296" i="1"/>
  <c r="C1296" i="1"/>
  <c r="H1295" i="1"/>
  <c r="G1295" i="1"/>
  <c r="D1295" i="1"/>
  <c r="C1295" i="1"/>
  <c r="D1294" i="1"/>
  <c r="C1294" i="1"/>
  <c r="H1293" i="1"/>
  <c r="G1293" i="1"/>
  <c r="D1293" i="1"/>
  <c r="C1293" i="1"/>
  <c r="D1292" i="1"/>
  <c r="C1292" i="1"/>
  <c r="H1291" i="1"/>
  <c r="G1291" i="1"/>
  <c r="D1291" i="1"/>
  <c r="C1291" i="1"/>
  <c r="D1290" i="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D1276" i="1"/>
  <c r="C1276" i="1"/>
  <c r="H1275" i="1"/>
  <c r="G1275" i="1"/>
  <c r="D1275" i="1"/>
  <c r="C1275" i="1"/>
  <c r="D1274" i="1"/>
  <c r="C1274" i="1"/>
  <c r="H1273" i="1"/>
  <c r="G1273" i="1"/>
  <c r="D1273" i="1"/>
  <c r="C1273" i="1"/>
  <c r="D1272" i="1"/>
  <c r="C1272" i="1"/>
  <c r="D1271" i="1"/>
  <c r="C1271" i="1"/>
  <c r="D1270" i="1"/>
  <c r="C1270" i="1"/>
  <c r="H1269" i="1"/>
  <c r="G1269" i="1"/>
  <c r="D1269" i="1"/>
  <c r="C1269" i="1"/>
  <c r="D1268" i="1"/>
  <c r="C1268" i="1"/>
  <c r="H1267" i="1"/>
  <c r="G1267" i="1"/>
  <c r="D1267" i="1"/>
  <c r="C1267" i="1"/>
  <c r="D1266" i="1"/>
  <c r="C1266" i="1"/>
  <c r="G1265" i="1"/>
  <c r="D1265" i="1"/>
  <c r="H1265" i="1" s="1"/>
  <c r="C1265" i="1"/>
  <c r="D1264" i="1"/>
  <c r="C1264" i="1"/>
  <c r="D1263" i="1"/>
  <c r="H1263" i="1" s="1"/>
  <c r="C1263" i="1"/>
  <c r="D1262" i="1"/>
  <c r="C1262" i="1"/>
  <c r="H1261" i="1"/>
  <c r="G1261" i="1"/>
  <c r="D1261" i="1"/>
  <c r="C1261" i="1"/>
  <c r="D1260" i="1"/>
  <c r="C1260" i="1"/>
  <c r="H1259" i="1"/>
  <c r="G1259" i="1"/>
  <c r="D1259" i="1"/>
  <c r="C1259" i="1"/>
  <c r="D1258" i="1"/>
  <c r="C1258" i="1"/>
  <c r="H1257" i="1"/>
  <c r="G1257" i="1"/>
  <c r="D1257" i="1"/>
  <c r="C1257" i="1"/>
  <c r="D1256" i="1"/>
  <c r="C1256" i="1"/>
  <c r="H1255" i="1"/>
  <c r="G1255" i="1"/>
  <c r="D1255" i="1"/>
  <c r="C1255" i="1"/>
  <c r="D1254" i="1"/>
  <c r="C1254" i="1"/>
  <c r="H1253" i="1"/>
  <c r="G1253" i="1"/>
  <c r="D1253" i="1"/>
  <c r="C1253" i="1"/>
  <c r="D1252" i="1"/>
  <c r="C1252" i="1"/>
  <c r="H1251" i="1"/>
  <c r="G1251" i="1"/>
  <c r="D1251" i="1"/>
  <c r="C1251" i="1"/>
  <c r="D1250" i="1"/>
  <c r="C1250" i="1"/>
  <c r="H1249" i="1"/>
  <c r="G1249" i="1"/>
  <c r="D1249" i="1"/>
  <c r="C1249" i="1"/>
  <c r="D1248" i="1"/>
  <c r="C1248" i="1"/>
  <c r="D1247" i="1"/>
  <c r="H1247" i="1" s="1"/>
  <c r="C1247" i="1"/>
  <c r="D1246" i="1"/>
  <c r="C1246" i="1"/>
  <c r="H1245" i="1"/>
  <c r="G1245" i="1"/>
  <c r="D1245" i="1"/>
  <c r="C1245" i="1"/>
  <c r="D1244" i="1"/>
  <c r="C1244" i="1"/>
  <c r="H1243" i="1"/>
  <c r="G1243" i="1"/>
  <c r="D1243" i="1"/>
  <c r="C1243" i="1"/>
  <c r="D1242" i="1"/>
  <c r="C1242" i="1"/>
  <c r="D1241" i="1"/>
  <c r="H1241" i="1" s="1"/>
  <c r="C1241" i="1"/>
  <c r="D1240" i="1"/>
  <c r="C1240" i="1"/>
  <c r="H1239" i="1"/>
  <c r="G1239" i="1"/>
  <c r="D1239" i="1"/>
  <c r="C1239" i="1"/>
  <c r="D1238" i="1"/>
  <c r="C1238" i="1"/>
  <c r="H1237" i="1"/>
  <c r="D1237" i="1"/>
  <c r="G1237" i="1" s="1"/>
  <c r="C1237" i="1"/>
  <c r="D1236" i="1"/>
  <c r="C1236" i="1"/>
  <c r="D1235" i="1"/>
  <c r="H1235" i="1" s="1"/>
  <c r="C1235" i="1"/>
  <c r="D1234" i="1"/>
  <c r="C1234" i="1"/>
  <c r="H1233" i="1"/>
  <c r="G1233" i="1"/>
  <c r="D1233" i="1"/>
  <c r="C1233" i="1"/>
  <c r="D1232" i="1"/>
  <c r="C1232" i="1"/>
  <c r="H1231" i="1"/>
  <c r="G1231" i="1"/>
  <c r="D1231" i="1"/>
  <c r="C1231" i="1"/>
  <c r="D1230" i="1"/>
  <c r="C1230" i="1"/>
  <c r="D1229" i="1"/>
  <c r="H1229" i="1" s="1"/>
  <c r="C1229" i="1"/>
  <c r="D1228" i="1"/>
  <c r="C1228" i="1"/>
  <c r="C1227" i="1"/>
  <c r="D1226" i="1"/>
  <c r="C1226" i="1"/>
  <c r="H1225" i="1"/>
  <c r="G1225" i="1"/>
  <c r="D1225" i="1"/>
  <c r="C1225" i="1"/>
  <c r="D1224" i="1"/>
  <c r="C1224" i="1"/>
  <c r="H1223" i="1"/>
  <c r="G1223" i="1"/>
  <c r="D1223" i="1"/>
  <c r="C1223" i="1"/>
  <c r="C1222" i="1"/>
  <c r="H1221" i="1"/>
  <c r="G1221" i="1"/>
  <c r="D1221" i="1"/>
  <c r="C1221" i="1"/>
  <c r="D1220" i="1"/>
  <c r="C1220" i="1"/>
  <c r="H1219" i="1"/>
  <c r="G1219" i="1"/>
  <c r="D1219" i="1"/>
  <c r="C1219" i="1"/>
  <c r="D1218" i="1"/>
  <c r="C1218" i="1"/>
  <c r="H1217" i="1"/>
  <c r="G1217" i="1"/>
  <c r="D1217" i="1"/>
  <c r="C1217" i="1"/>
  <c r="D1216" i="1"/>
  <c r="C1216"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C1206" i="1"/>
  <c r="H1205" i="1"/>
  <c r="G1205" i="1"/>
  <c r="D1205" i="1"/>
  <c r="C1205" i="1"/>
  <c r="D1204" i="1"/>
  <c r="C1204" i="1"/>
  <c r="H1203" i="1"/>
  <c r="G1203" i="1"/>
  <c r="D1203" i="1"/>
  <c r="C1203" i="1"/>
  <c r="D1202" i="1"/>
  <c r="C1202" i="1"/>
  <c r="H1201" i="1"/>
  <c r="G1201" i="1"/>
  <c r="D1201" i="1"/>
  <c r="C1201" i="1"/>
  <c r="D1200" i="1"/>
  <c r="C1200" i="1"/>
  <c r="H1199" i="1"/>
  <c r="G1199" i="1"/>
  <c r="D1199" i="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H1183" i="1"/>
  <c r="G1183" i="1"/>
  <c r="D1183" i="1"/>
  <c r="C1183" i="1"/>
  <c r="D1182" i="1"/>
  <c r="C1182" i="1"/>
  <c r="H1181" i="1"/>
  <c r="G1181" i="1"/>
  <c r="D1181" i="1"/>
  <c r="C1181" i="1"/>
  <c r="D1180" i="1"/>
  <c r="C1180" i="1"/>
  <c r="H1179" i="1"/>
  <c r="G1179" i="1"/>
  <c r="D1179" i="1"/>
  <c r="C1179"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3" i="1"/>
  <c r="G1163" i="1"/>
  <c r="D1163" i="1"/>
  <c r="C1163" i="1"/>
  <c r="D1162" i="1"/>
  <c r="C1162" i="1"/>
  <c r="H1161" i="1"/>
  <c r="G1161" i="1"/>
  <c r="D1161" i="1"/>
  <c r="C1161" i="1"/>
  <c r="D1160" i="1"/>
  <c r="C1160" i="1"/>
  <c r="H1159" i="1"/>
  <c r="G1159" i="1"/>
  <c r="D1159" i="1"/>
  <c r="C1159" i="1"/>
  <c r="D1158" i="1"/>
  <c r="C1158" i="1"/>
  <c r="H1157" i="1"/>
  <c r="G1157" i="1"/>
  <c r="D1157" i="1"/>
  <c r="C1157" i="1"/>
  <c r="D1156" i="1"/>
  <c r="C1156" i="1"/>
  <c r="H1155" i="1"/>
  <c r="G1155" i="1"/>
  <c r="D1155" i="1"/>
  <c r="C1155"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D1141" i="1"/>
  <c r="C1141" i="1"/>
  <c r="G1141" i="1" s="1"/>
  <c r="D1140" i="1"/>
  <c r="C1140" i="1"/>
  <c r="H1139" i="1"/>
  <c r="G1139" i="1"/>
  <c r="D1139" i="1"/>
  <c r="C1139" i="1"/>
  <c r="D1138" i="1"/>
  <c r="C1138"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D1127" i="1"/>
  <c r="D1126" i="1"/>
  <c r="C1126" i="1"/>
  <c r="H1125" i="1"/>
  <c r="G1125" i="1"/>
  <c r="D1125" i="1"/>
  <c r="C1125" i="1"/>
  <c r="D1124" i="1"/>
  <c r="H1123" i="1"/>
  <c r="G1123" i="1"/>
  <c r="D1123" i="1"/>
  <c r="C1123" i="1"/>
  <c r="D1122" i="1"/>
  <c r="C1122" i="1"/>
  <c r="H1121" i="1"/>
  <c r="G1121" i="1"/>
  <c r="D1121" i="1"/>
  <c r="C1121" i="1"/>
  <c r="D1120" i="1"/>
  <c r="C1120" i="1"/>
  <c r="H1119" i="1"/>
  <c r="G1119" i="1"/>
  <c r="D1119" i="1"/>
  <c r="C1119" i="1"/>
  <c r="D1118" i="1"/>
  <c r="C1118" i="1"/>
  <c r="D1117" i="1"/>
  <c r="H1117" i="1" s="1"/>
  <c r="C1117" i="1"/>
  <c r="D1116" i="1"/>
  <c r="C1116" i="1"/>
  <c r="H1115" i="1"/>
  <c r="G1115" i="1"/>
  <c r="D1115" i="1"/>
  <c r="C1115" i="1"/>
  <c r="D1114" i="1"/>
  <c r="C1114" i="1"/>
  <c r="D1113" i="1"/>
  <c r="H1113" i="1" s="1"/>
  <c r="C1113" i="1"/>
  <c r="C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H1095" i="1"/>
  <c r="G1095" i="1"/>
  <c r="D1095" i="1"/>
  <c r="C1095" i="1"/>
  <c r="D1094" i="1"/>
  <c r="C1094" i="1"/>
  <c r="H1093" i="1"/>
  <c r="G1093" i="1"/>
  <c r="D1093" i="1"/>
  <c r="C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C1084" i="1"/>
  <c r="H1083" i="1"/>
  <c r="G1083" i="1"/>
  <c r="D1083" i="1"/>
  <c r="C1083" i="1"/>
  <c r="D1082" i="1"/>
  <c r="C1082" i="1"/>
  <c r="H1081" i="1"/>
  <c r="G1081" i="1"/>
  <c r="D1081" i="1"/>
  <c r="C1081" i="1"/>
  <c r="D1080" i="1"/>
  <c r="C1080" i="1"/>
  <c r="H1079" i="1"/>
  <c r="G1079" i="1"/>
  <c r="D1079" i="1"/>
  <c r="C1079" i="1"/>
  <c r="D1078" i="1"/>
  <c r="C1078" i="1"/>
  <c r="H1077" i="1"/>
  <c r="G1077" i="1"/>
  <c r="D1077" i="1"/>
  <c r="C1077" i="1"/>
  <c r="D1076" i="1"/>
  <c r="C1076" i="1"/>
  <c r="H1075" i="1"/>
  <c r="G1075" i="1"/>
  <c r="D1075" i="1"/>
  <c r="C1075" i="1"/>
  <c r="D1074" i="1"/>
  <c r="C1074"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H1065" i="1"/>
  <c r="G1065" i="1"/>
  <c r="D1065" i="1"/>
  <c r="C1065" i="1"/>
  <c r="D1064" i="1"/>
  <c r="C1064" i="1"/>
  <c r="H1063" i="1"/>
  <c r="G1063" i="1"/>
  <c r="D1063" i="1"/>
  <c r="C1063" i="1"/>
  <c r="D1062" i="1"/>
  <c r="C1062" i="1"/>
  <c r="D1061" i="1"/>
  <c r="H1061" i="1" s="1"/>
  <c r="C1061" i="1"/>
  <c r="D1060" i="1"/>
  <c r="C1060" i="1"/>
  <c r="H1059" i="1"/>
  <c r="G1059" i="1"/>
  <c r="D1059" i="1"/>
  <c r="C1059" i="1"/>
  <c r="D1058" i="1"/>
  <c r="C1058" i="1"/>
  <c r="H1057" i="1"/>
  <c r="G1057" i="1"/>
  <c r="D1057" i="1"/>
  <c r="C1057" i="1"/>
  <c r="H1055" i="1"/>
  <c r="G1055" i="1"/>
  <c r="D1055" i="1"/>
  <c r="C1055" i="1"/>
  <c r="D1054" i="1"/>
  <c r="C1054" i="1"/>
  <c r="H1053" i="1"/>
  <c r="G1053" i="1"/>
  <c r="D1053" i="1"/>
  <c r="C1053" i="1"/>
  <c r="D1052" i="1"/>
  <c r="C1052" i="1"/>
  <c r="H1051" i="1"/>
  <c r="G1051" i="1"/>
  <c r="D1051" i="1"/>
  <c r="C1051" i="1"/>
  <c r="D1050" i="1"/>
  <c r="C1050" i="1"/>
  <c r="H1049" i="1"/>
  <c r="G1049" i="1"/>
  <c r="D1049" i="1"/>
  <c r="C1049" i="1"/>
  <c r="C1048" i="1"/>
  <c r="D1047" i="1"/>
  <c r="H1047" i="1" s="1"/>
  <c r="C1047" i="1"/>
  <c r="H1045" i="1"/>
  <c r="G1045" i="1"/>
  <c r="D1045" i="1"/>
  <c r="C1045" i="1"/>
  <c r="H1044" i="1"/>
  <c r="G1044" i="1"/>
  <c r="D1044" i="1"/>
  <c r="C1044" i="1"/>
  <c r="H1043" i="1"/>
  <c r="G1043" i="1"/>
  <c r="D1043" i="1"/>
  <c r="C1043" i="1"/>
  <c r="H1042" i="1"/>
  <c r="G1042" i="1"/>
  <c r="D1042" i="1"/>
  <c r="C1042" i="1"/>
  <c r="C1041" i="1"/>
  <c r="H1040" i="1"/>
  <c r="G1040" i="1"/>
  <c r="D1040" i="1"/>
  <c r="C1040" i="1"/>
  <c r="H1039" i="1"/>
  <c r="G1039" i="1"/>
  <c r="D1039" i="1"/>
  <c r="C1039" i="1"/>
  <c r="H1038" i="1"/>
  <c r="G1038" i="1"/>
  <c r="D1038" i="1"/>
  <c r="C1038" i="1"/>
  <c r="H1037" i="1"/>
  <c r="G1037" i="1"/>
  <c r="D1037" i="1"/>
  <c r="C1037" i="1"/>
  <c r="H1036" i="1"/>
  <c r="G1036" i="1"/>
  <c r="D1036" i="1"/>
  <c r="C1036" i="1"/>
  <c r="D1035" i="1"/>
  <c r="H1035" i="1" s="1"/>
  <c r="C1035" i="1"/>
  <c r="H1034" i="1"/>
  <c r="G1034" i="1"/>
  <c r="D1034" i="1"/>
  <c r="C1034" i="1"/>
  <c r="H1033" i="1"/>
  <c r="G1033" i="1"/>
  <c r="D1033" i="1"/>
  <c r="C1033" i="1"/>
  <c r="H1032" i="1"/>
  <c r="D1032" i="1"/>
  <c r="G1032" i="1" s="1"/>
  <c r="C1032" i="1"/>
  <c r="H1031" i="1"/>
  <c r="G1031" i="1"/>
  <c r="D1031" i="1"/>
  <c r="C1031" i="1"/>
  <c r="H1030" i="1"/>
  <c r="D1030" i="1"/>
  <c r="G1030" i="1" s="1"/>
  <c r="C1030" i="1"/>
  <c r="H1029" i="1"/>
  <c r="G1029" i="1"/>
  <c r="D1029" i="1"/>
  <c r="C1029" i="1"/>
  <c r="H1028" i="1"/>
  <c r="G1028" i="1"/>
  <c r="D1028" i="1"/>
  <c r="C1028" i="1"/>
  <c r="H1027" i="1"/>
  <c r="G1027" i="1"/>
  <c r="D1027" i="1"/>
  <c r="C1027" i="1"/>
  <c r="D1026" i="1"/>
  <c r="C1026" i="1"/>
  <c r="H1026" i="1" s="1"/>
  <c r="D1025" i="1"/>
  <c r="G1025" i="1" s="1"/>
  <c r="C1025" i="1"/>
  <c r="H1024" i="1"/>
  <c r="G1024" i="1"/>
  <c r="D1024" i="1"/>
  <c r="C1024"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D1014" i="1"/>
  <c r="H1014" i="1" s="1"/>
  <c r="C1014" i="1"/>
  <c r="H1013" i="1"/>
  <c r="G1013" i="1"/>
  <c r="D1013" i="1"/>
  <c r="C1013" i="1"/>
  <c r="D1012" i="1"/>
  <c r="H1012" i="1" s="1"/>
  <c r="C1012" i="1"/>
  <c r="H1011" i="1"/>
  <c r="G1011" i="1"/>
  <c r="D1011" i="1"/>
  <c r="C1011" i="1"/>
  <c r="H1010" i="1"/>
  <c r="G1010" i="1"/>
  <c r="D1010" i="1"/>
  <c r="C1010" i="1"/>
  <c r="H1009" i="1"/>
  <c r="G1009" i="1"/>
  <c r="D1009" i="1"/>
  <c r="C1009" i="1"/>
  <c r="H1008" i="1"/>
  <c r="D1008" i="1"/>
  <c r="G1008" i="1" s="1"/>
  <c r="C1008" i="1"/>
  <c r="D1007" i="1"/>
  <c r="C1007" i="1"/>
  <c r="H1006" i="1"/>
  <c r="D1006" i="1"/>
  <c r="C1006" i="1"/>
  <c r="G1006" i="1" s="1"/>
  <c r="H1005" i="1"/>
  <c r="G1005" i="1"/>
  <c r="D1005" i="1"/>
  <c r="C1005" i="1"/>
  <c r="G1004" i="1"/>
  <c r="D1004" i="1"/>
  <c r="C1004" i="1"/>
  <c r="H1004" i="1" s="1"/>
  <c r="H1003" i="1"/>
  <c r="D1003" i="1"/>
  <c r="G1003" i="1" s="1"/>
  <c r="C1003" i="1"/>
  <c r="H1002" i="1"/>
  <c r="G1002" i="1"/>
  <c r="D1002" i="1"/>
  <c r="C1002" i="1"/>
  <c r="H1001" i="1"/>
  <c r="G1001" i="1"/>
  <c r="D1001" i="1"/>
  <c r="C1001" i="1"/>
  <c r="H1000" i="1"/>
  <c r="D1000" i="1"/>
  <c r="C1000" i="1"/>
  <c r="G1000" i="1" s="1"/>
  <c r="D999" i="1"/>
  <c r="G999" i="1" s="1"/>
  <c r="C999" i="1"/>
  <c r="H999" i="1" s="1"/>
  <c r="D998" i="1"/>
  <c r="H998" i="1" s="1"/>
  <c r="C998" i="1"/>
  <c r="G998" i="1" s="1"/>
  <c r="H996" i="1"/>
  <c r="D996" i="1"/>
  <c r="G996" i="1" s="1"/>
  <c r="C996" i="1"/>
  <c r="H995" i="1"/>
  <c r="G995" i="1"/>
  <c r="D995" i="1"/>
  <c r="C995" i="1"/>
  <c r="H994" i="1"/>
  <c r="G994" i="1"/>
  <c r="D994" i="1"/>
  <c r="C994" i="1"/>
  <c r="D993" i="1"/>
  <c r="C993" i="1"/>
  <c r="H993" i="1" s="1"/>
  <c r="H992" i="1"/>
  <c r="D992" i="1"/>
  <c r="G992" i="1" s="1"/>
  <c r="C992" i="1"/>
  <c r="C991" i="1"/>
  <c r="D989" i="1"/>
  <c r="C989" i="1"/>
  <c r="G989" i="1" s="1"/>
  <c r="H988" i="1"/>
  <c r="G988" i="1"/>
  <c r="D988" i="1"/>
  <c r="C988" i="1"/>
  <c r="H987" i="1"/>
  <c r="G987" i="1"/>
  <c r="D987" i="1"/>
  <c r="C987" i="1"/>
  <c r="D986" i="1"/>
  <c r="G986" i="1" s="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D812" i="1"/>
  <c r="C812" i="1"/>
  <c r="H812" i="1" s="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D719" i="1"/>
  <c r="G719" i="1" s="1"/>
  <c r="C719" i="1"/>
  <c r="H718" i="1"/>
  <c r="G718" i="1"/>
  <c r="D718" i="1"/>
  <c r="C718" i="1"/>
  <c r="H717" i="1"/>
  <c r="G717" i="1"/>
  <c r="D717" i="1"/>
  <c r="C717" i="1"/>
  <c r="D716" i="1"/>
  <c r="H716" i="1" s="1"/>
  <c r="C716" i="1"/>
  <c r="D715" i="1"/>
  <c r="H715" i="1" s="1"/>
  <c r="C715" i="1"/>
  <c r="H714" i="1"/>
  <c r="D714" i="1"/>
  <c r="G714" i="1" s="1"/>
  <c r="C714" i="1"/>
  <c r="H713" i="1"/>
  <c r="G713" i="1"/>
  <c r="D713" i="1"/>
  <c r="C713" i="1"/>
  <c r="H712" i="1"/>
  <c r="G712" i="1"/>
  <c r="D712" i="1"/>
  <c r="C712" i="1"/>
  <c r="H711" i="1"/>
  <c r="D711" i="1"/>
  <c r="G711" i="1" s="1"/>
  <c r="C711" i="1"/>
  <c r="H710" i="1"/>
  <c r="D710" i="1"/>
  <c r="G710" i="1" s="1"/>
  <c r="C710" i="1"/>
  <c r="D709" i="1"/>
  <c r="H709" i="1" s="1"/>
  <c r="C709" i="1"/>
  <c r="H708" i="1"/>
  <c r="G708" i="1"/>
  <c r="D708" i="1"/>
  <c r="C708" i="1"/>
  <c r="H707" i="1"/>
  <c r="G707" i="1"/>
  <c r="D707" i="1"/>
  <c r="C707" i="1"/>
  <c r="H706" i="1"/>
  <c r="G706" i="1"/>
  <c r="D706" i="1"/>
  <c r="C706" i="1"/>
  <c r="D705" i="1"/>
  <c r="H705" i="1" s="1"/>
  <c r="C705" i="1"/>
  <c r="H704" i="1"/>
  <c r="G704" i="1"/>
  <c r="D704" i="1"/>
  <c r="C704" i="1"/>
  <c r="G703"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D689" i="1"/>
  <c r="H689" i="1" s="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D671" i="1"/>
  <c r="H671" i="1" s="1"/>
  <c r="C671" i="1"/>
  <c r="H670" i="1"/>
  <c r="G670" i="1"/>
  <c r="D670" i="1"/>
  <c r="C670" i="1"/>
  <c r="D669" i="1"/>
  <c r="H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H648" i="1"/>
  <c r="G648" i="1"/>
  <c r="D648" i="1"/>
  <c r="C648" i="1"/>
  <c r="H647" i="1"/>
  <c r="G647" i="1"/>
  <c r="D647" i="1"/>
  <c r="C647" i="1"/>
  <c r="H646" i="1"/>
  <c r="G646" i="1"/>
  <c r="D646" i="1"/>
  <c r="C646" i="1"/>
  <c r="C645" i="1"/>
  <c r="D644" i="1"/>
  <c r="H644" i="1" s="1"/>
  <c r="C644" i="1"/>
  <c r="D643" i="1"/>
  <c r="H643" i="1" s="1"/>
  <c r="C643" i="1"/>
  <c r="D642" i="1"/>
  <c r="C642" i="1"/>
  <c r="D641" i="1"/>
  <c r="H641" i="1" s="1"/>
  <c r="C641" i="1"/>
  <c r="H632" i="1"/>
  <c r="G632" i="1"/>
  <c r="D632" i="1"/>
  <c r="C632" i="1"/>
  <c r="D631" i="1"/>
  <c r="H631" i="1" s="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3" i="1"/>
  <c r="H413" i="1" s="1"/>
  <c r="C413" i="1"/>
  <c r="C412"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D396" i="1"/>
  <c r="G396" i="1" s="1"/>
  <c r="C396" i="1"/>
  <c r="D395" i="1"/>
  <c r="H395" i="1" s="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D367" i="1"/>
  <c r="G367" i="1" s="1"/>
  <c r="C367" i="1"/>
  <c r="G366" i="1"/>
  <c r="D366" i="1"/>
  <c r="H366" i="1" s="1"/>
  <c r="C366" i="1"/>
  <c r="D365" i="1"/>
  <c r="G365" i="1" s="1"/>
  <c r="C365" i="1"/>
  <c r="C364" i="1"/>
  <c r="H363" i="1"/>
  <c r="G363" i="1"/>
  <c r="D363" i="1"/>
  <c r="C363" i="1"/>
  <c r="H362" i="1"/>
  <c r="G362" i="1"/>
  <c r="D362" i="1"/>
  <c r="C362" i="1"/>
  <c r="H361" i="1"/>
  <c r="D361" i="1"/>
  <c r="G361" i="1" s="1"/>
  <c r="C361" i="1"/>
  <c r="H360" i="1"/>
  <c r="G360" i="1"/>
  <c r="D360" i="1"/>
  <c r="C360" i="1"/>
  <c r="C359" i="1"/>
  <c r="H357" i="1"/>
  <c r="G357" i="1"/>
  <c r="D357" i="1"/>
  <c r="C357" i="1"/>
  <c r="H356" i="1"/>
  <c r="G356" i="1"/>
  <c r="D356" i="1"/>
  <c r="C356" i="1"/>
  <c r="G355" i="1"/>
  <c r="D355" i="1"/>
  <c r="C355" i="1"/>
  <c r="H355" i="1" s="1"/>
  <c r="H354" i="1"/>
  <c r="G354" i="1"/>
  <c r="D354" i="1"/>
  <c r="C354" i="1"/>
  <c r="H353" i="1"/>
  <c r="G353" i="1"/>
  <c r="D353" i="1"/>
  <c r="C353" i="1"/>
  <c r="H352" i="1"/>
  <c r="G352" i="1"/>
  <c r="D352" i="1"/>
  <c r="C352" i="1"/>
  <c r="H350" i="1"/>
  <c r="G350" i="1"/>
  <c r="D350" i="1"/>
  <c r="C350" i="1"/>
  <c r="H349" i="1"/>
  <c r="G349" i="1"/>
  <c r="D349" i="1"/>
  <c r="C349" i="1"/>
  <c r="H348" i="1"/>
  <c r="G348" i="1"/>
  <c r="D348" i="1"/>
  <c r="C348" i="1"/>
  <c r="H347" i="1"/>
  <c r="G347" i="1"/>
  <c r="D347" i="1"/>
  <c r="C347" i="1"/>
  <c r="D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D321" i="1"/>
  <c r="H321" i="1" s="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D313" i="1"/>
  <c r="H313" i="1" s="1"/>
  <c r="C313" i="1"/>
  <c r="C312" i="1"/>
  <c r="H311" i="1"/>
  <c r="G311" i="1"/>
  <c r="D311" i="1"/>
  <c r="C311" i="1"/>
  <c r="H310" i="1"/>
  <c r="G310" i="1"/>
  <c r="D310" i="1"/>
  <c r="C310" i="1"/>
  <c r="H309" i="1"/>
  <c r="G309" i="1"/>
  <c r="D309" i="1"/>
  <c r="C309" i="1"/>
  <c r="D308" i="1"/>
  <c r="C308" i="1"/>
  <c r="H308" i="1" s="1"/>
  <c r="D307" i="1"/>
  <c r="C307" i="1"/>
  <c r="G307" i="1" s="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D294" i="1"/>
  <c r="H292" i="1"/>
  <c r="G292" i="1"/>
  <c r="D292" i="1"/>
  <c r="C292" i="1"/>
  <c r="H291" i="1"/>
  <c r="G291" i="1"/>
  <c r="D291" i="1"/>
  <c r="C291" i="1"/>
  <c r="G290" i="1"/>
  <c r="D290" i="1"/>
  <c r="H290" i="1" s="1"/>
  <c r="C290" i="1"/>
  <c r="D289" i="1"/>
  <c r="H289" i="1" s="1"/>
  <c r="C289" i="1"/>
  <c r="D288" i="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D261" i="1"/>
  <c r="G261" i="1" s="1"/>
  <c r="C261" i="1"/>
  <c r="H260" i="1"/>
  <c r="G260" i="1"/>
  <c r="D260" i="1"/>
  <c r="C260" i="1"/>
  <c r="H259" i="1"/>
  <c r="D259" i="1"/>
  <c r="G259" i="1" s="1"/>
  <c r="C259" i="1"/>
  <c r="H258" i="1"/>
  <c r="G258" i="1"/>
  <c r="D258" i="1"/>
  <c r="C258" i="1"/>
  <c r="H257" i="1"/>
  <c r="G257" i="1"/>
  <c r="D257" i="1"/>
  <c r="C257" i="1"/>
  <c r="D256" i="1"/>
  <c r="H256" i="1" s="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D225" i="1"/>
  <c r="G225" i="1" s="1"/>
  <c r="C225" i="1"/>
  <c r="D224" i="1"/>
  <c r="G224" i="1" s="1"/>
  <c r="C224" i="1"/>
  <c r="H223" i="1"/>
  <c r="G223" i="1"/>
  <c r="D223" i="1"/>
  <c r="C223" i="1"/>
  <c r="H222" i="1"/>
  <c r="G222" i="1"/>
  <c r="D222" i="1"/>
  <c r="C222" i="1"/>
  <c r="H221" i="1"/>
  <c r="G221" i="1"/>
  <c r="D221" i="1"/>
  <c r="C221" i="1"/>
  <c r="D219" i="1"/>
  <c r="H219" i="1" s="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D211" i="1"/>
  <c r="H210" i="1"/>
  <c r="G210" i="1"/>
  <c r="D210" i="1"/>
  <c r="C210" i="1"/>
  <c r="D209" i="1"/>
  <c r="H209" i="1" s="1"/>
  <c r="C209" i="1"/>
  <c r="H208" i="1"/>
  <c r="G208" i="1"/>
  <c r="D208" i="1"/>
  <c r="C208" i="1"/>
  <c r="D207" i="1"/>
  <c r="H207" i="1" s="1"/>
  <c r="C207" i="1"/>
  <c r="H206" i="1"/>
  <c r="D206" i="1"/>
  <c r="G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D191" i="1"/>
  <c r="H191" i="1" s="1"/>
  <c r="C191" i="1"/>
  <c r="H190" i="1"/>
  <c r="G190" i="1"/>
  <c r="D190" i="1"/>
  <c r="C190" i="1"/>
  <c r="H189" i="1"/>
  <c r="D189" i="1"/>
  <c r="G189" i="1" s="1"/>
  <c r="C189" i="1"/>
  <c r="H188" i="1"/>
  <c r="D188" i="1"/>
  <c r="G188" i="1" s="1"/>
  <c r="C188" i="1"/>
  <c r="H187" i="1"/>
  <c r="G187" i="1"/>
  <c r="D187" i="1"/>
  <c r="C187" i="1"/>
  <c r="H186" i="1"/>
  <c r="G186" i="1"/>
  <c r="D186" i="1"/>
  <c r="C186" i="1"/>
  <c r="H185" i="1"/>
  <c r="G185" i="1"/>
  <c r="D185" i="1"/>
  <c r="C185" i="1"/>
  <c r="D184" i="1"/>
  <c r="H184" i="1" s="1"/>
  <c r="C184" i="1"/>
  <c r="D183" i="1"/>
  <c r="H183" i="1" s="1"/>
  <c r="C183" i="1"/>
  <c r="H182" i="1"/>
  <c r="G182" i="1"/>
  <c r="D182" i="1"/>
  <c r="C182" i="1"/>
  <c r="D181" i="1"/>
  <c r="H181" i="1" s="1"/>
  <c r="C181" i="1"/>
  <c r="H180" i="1"/>
  <c r="G180" i="1"/>
  <c r="D180" i="1"/>
  <c r="C180" i="1"/>
  <c r="H179" i="1"/>
  <c r="D179" i="1"/>
  <c r="G179" i="1" s="1"/>
  <c r="C179" i="1"/>
  <c r="H178" i="1"/>
  <c r="G178" i="1"/>
  <c r="D178" i="1"/>
  <c r="C178" i="1"/>
  <c r="D177" i="1"/>
  <c r="H177" i="1" s="1"/>
  <c r="C177" i="1"/>
  <c r="H176" i="1"/>
  <c r="D176" i="1"/>
  <c r="G176" i="1" s="1"/>
  <c r="C176" i="1"/>
  <c r="H175" i="1"/>
  <c r="G175" i="1"/>
  <c r="D175" i="1"/>
  <c r="C175" i="1"/>
  <c r="H174" i="1"/>
  <c r="D174" i="1"/>
  <c r="G174" i="1" s="1"/>
  <c r="C174" i="1"/>
  <c r="D173" i="1"/>
  <c r="H173" i="1" s="1"/>
  <c r="C173" i="1"/>
  <c r="H172" i="1"/>
  <c r="D172" i="1"/>
  <c r="G172" i="1" s="1"/>
  <c r="C172" i="1"/>
  <c r="H171" i="1"/>
  <c r="G171" i="1"/>
  <c r="D171" i="1"/>
  <c r="C171" i="1"/>
  <c r="H170" i="1"/>
  <c r="G170" i="1"/>
  <c r="D170" i="1"/>
  <c r="C170" i="1"/>
  <c r="G169" i="1"/>
  <c r="D169" i="1"/>
  <c r="H169" i="1" s="1"/>
  <c r="C169" i="1"/>
  <c r="H168" i="1"/>
  <c r="D168" i="1"/>
  <c r="G168" i="1" s="1"/>
  <c r="C168" i="1"/>
  <c r="H167" i="1"/>
  <c r="G167" i="1"/>
  <c r="D167" i="1"/>
  <c r="C167" i="1"/>
  <c r="D166" i="1"/>
  <c r="H166" i="1" s="1"/>
  <c r="C166" i="1"/>
  <c r="C165" i="1"/>
  <c r="H164" i="1"/>
  <c r="G164" i="1"/>
  <c r="D164" i="1"/>
  <c r="C164" i="1"/>
  <c r="D163" i="1"/>
  <c r="H163" i="1" s="1"/>
  <c r="C163" i="1"/>
  <c r="D162" i="1"/>
  <c r="H162" i="1" s="1"/>
  <c r="C162" i="1"/>
  <c r="H161" i="1"/>
  <c r="G161" i="1"/>
  <c r="D161" i="1"/>
  <c r="C161" i="1"/>
  <c r="D160" i="1"/>
  <c r="H160" i="1" s="1"/>
  <c r="C160" i="1"/>
  <c r="C159" i="1"/>
  <c r="D158" i="1"/>
  <c r="H158" i="1" s="1"/>
  <c r="C158" i="1"/>
  <c r="H157" i="1"/>
  <c r="D157" i="1"/>
  <c r="G157" i="1" s="1"/>
  <c r="C157" i="1"/>
  <c r="H156" i="1"/>
  <c r="G156" i="1"/>
  <c r="D156" i="1"/>
  <c r="C156" i="1"/>
  <c r="H155" i="1"/>
  <c r="G155" i="1"/>
  <c r="D155" i="1"/>
  <c r="C155" i="1"/>
  <c r="D154" i="1"/>
  <c r="H154" i="1" s="1"/>
  <c r="C154" i="1"/>
  <c r="H153" i="1"/>
  <c r="G153" i="1"/>
  <c r="D153" i="1"/>
  <c r="C153" i="1"/>
  <c r="H152" i="1"/>
  <c r="D152" i="1"/>
  <c r="G152" i="1" s="1"/>
  <c r="C152" i="1"/>
  <c r="H151" i="1"/>
  <c r="G151" i="1"/>
  <c r="D151" i="1"/>
  <c r="C151" i="1"/>
  <c r="H150" i="1"/>
  <c r="G150" i="1"/>
  <c r="D150" i="1"/>
  <c r="C150" i="1"/>
  <c r="D149" i="1"/>
  <c r="G149" i="1" s="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4" i="1"/>
  <c r="G134" i="1"/>
  <c r="D134" i="1"/>
  <c r="C134" i="1"/>
  <c r="H133" i="1"/>
  <c r="G133" i="1"/>
  <c r="D133" i="1"/>
  <c r="C133" i="1"/>
  <c r="H132" i="1"/>
  <c r="G132" i="1"/>
  <c r="D132" i="1"/>
  <c r="C132" i="1"/>
  <c r="D131" i="1"/>
  <c r="H131" i="1" s="1"/>
  <c r="C131" i="1"/>
  <c r="C130" i="1"/>
  <c r="D129" i="1"/>
  <c r="H129" i="1" s="1"/>
  <c r="C129" i="1"/>
  <c r="H128" i="1"/>
  <c r="G128" i="1"/>
  <c r="D128" i="1"/>
  <c r="C128" i="1"/>
  <c r="H127" i="1"/>
  <c r="G127" i="1"/>
  <c r="D127" i="1"/>
  <c r="C127" i="1"/>
  <c r="H126" i="1"/>
  <c r="G126" i="1"/>
  <c r="D126" i="1"/>
  <c r="C126" i="1"/>
  <c r="D125" i="1"/>
  <c r="H125" i="1" s="1"/>
  <c r="C125" i="1"/>
  <c r="C124" i="1"/>
  <c r="D123" i="1"/>
  <c r="H123" i="1" s="1"/>
  <c r="C123" i="1"/>
  <c r="H122" i="1"/>
  <c r="D122" i="1"/>
  <c r="G122" i="1" s="1"/>
  <c r="C122" i="1"/>
  <c r="H121" i="1"/>
  <c r="D121" i="1"/>
  <c r="G121" i="1" s="1"/>
  <c r="C121"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H113" i="1" s="1"/>
  <c r="C113" i="1"/>
  <c r="H112" i="1"/>
  <c r="G112" i="1"/>
  <c r="D112" i="1"/>
  <c r="C112" i="1"/>
  <c r="H111" i="1"/>
  <c r="G111" i="1"/>
  <c r="D111" i="1"/>
  <c r="C111" i="1"/>
  <c r="H110" i="1"/>
  <c r="G110" i="1"/>
  <c r="D110" i="1"/>
  <c r="C110" i="1"/>
  <c r="H109" i="1"/>
  <c r="G109" i="1"/>
  <c r="D109" i="1"/>
  <c r="C109" i="1"/>
  <c r="H108" i="1"/>
  <c r="D108" i="1"/>
  <c r="G108" i="1" s="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C78" i="1"/>
  <c r="H77" i="1"/>
  <c r="G77" i="1"/>
  <c r="D77" i="1"/>
  <c r="C77" i="1"/>
  <c r="D76" i="1"/>
  <c r="H76" i="1" s="1"/>
  <c r="C76" i="1"/>
  <c r="H75" i="1"/>
  <c r="G75" i="1"/>
  <c r="D75" i="1"/>
  <c r="C75" i="1"/>
  <c r="D74" i="1"/>
  <c r="H74" i="1" s="1"/>
  <c r="C74" i="1"/>
  <c r="D73" i="1"/>
  <c r="G73" i="1" s="1"/>
  <c r="C73" i="1"/>
  <c r="H72" i="1"/>
  <c r="G72" i="1"/>
  <c r="D72" i="1"/>
  <c r="C72" i="1"/>
  <c r="H71" i="1"/>
  <c r="D71" i="1"/>
  <c r="G71" i="1" s="1"/>
  <c r="C71" i="1"/>
  <c r="D70" i="1"/>
  <c r="H70" i="1" s="1"/>
  <c r="C70" i="1"/>
  <c r="H69" i="1"/>
  <c r="G69" i="1"/>
  <c r="D69" i="1"/>
  <c r="C69" i="1"/>
  <c r="H68" i="1"/>
  <c r="G68" i="1"/>
  <c r="D68" i="1"/>
  <c r="C68" i="1"/>
  <c r="H67" i="1"/>
  <c r="G67" i="1"/>
  <c r="D67" i="1"/>
  <c r="C67" i="1"/>
  <c r="D66" i="1"/>
  <c r="H66" i="1" s="1"/>
  <c r="C66" i="1"/>
  <c r="D65" i="1"/>
  <c r="G65" i="1" s="1"/>
  <c r="C65" i="1"/>
  <c r="H64"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D54" i="1"/>
  <c r="G54" i="1" s="1"/>
  <c r="C54" i="1"/>
  <c r="H53" i="1"/>
  <c r="G53" i="1"/>
  <c r="D53" i="1"/>
  <c r="C53" i="1"/>
  <c r="H52" i="1"/>
  <c r="G52" i="1"/>
  <c r="D52" i="1"/>
  <c r="C52" i="1"/>
  <c r="H51" i="1"/>
  <c r="G51" i="1"/>
  <c r="D51" i="1"/>
  <c r="C51" i="1"/>
  <c r="H50" i="1"/>
  <c r="D50" i="1"/>
  <c r="G50" i="1" s="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E293" i="9" l="1"/>
  <c r="B293" i="9" s="1"/>
  <c r="E300" i="9"/>
  <c r="B300" i="9" s="1"/>
  <c r="E302" i="9"/>
  <c r="B302" i="9" s="1"/>
  <c r="E292" i="9"/>
  <c r="B292" i="9" s="1"/>
  <c r="E299" i="9"/>
  <c r="B299" i="9" s="1"/>
  <c r="E27" i="9"/>
  <c r="B27" i="9" s="1"/>
  <c r="E32" i="9"/>
  <c r="B32" i="9" s="1"/>
  <c r="G631" i="1"/>
  <c r="H307" i="1"/>
  <c r="G308" i="1"/>
  <c r="F416" i="4"/>
  <c r="D644" i="4"/>
  <c r="D643" i="4"/>
  <c r="C637" i="1" s="1"/>
  <c r="H412" i="1"/>
  <c r="G288" i="1"/>
  <c r="G411" i="1"/>
  <c r="C346" i="1"/>
  <c r="H346" i="1" s="1"/>
  <c r="G642" i="1"/>
  <c r="F652" i="4"/>
  <c r="G1418" i="1"/>
  <c r="H288" i="1"/>
  <c r="E308" i="9"/>
  <c r="B308" i="9" s="1"/>
  <c r="G1263" i="1"/>
  <c r="G1247" i="1"/>
  <c r="G1241" i="1"/>
  <c r="G1532" i="1"/>
  <c r="E286" i="9"/>
  <c r="B286" i="9" s="1"/>
  <c r="G1577" i="1"/>
  <c r="H1579" i="1"/>
  <c r="G1519" i="1"/>
  <c r="G1520" i="1"/>
  <c r="H1531" i="1"/>
  <c r="H1509" i="1"/>
  <c r="G1500" i="1"/>
  <c r="G1504" i="1"/>
  <c r="G1503" i="1"/>
  <c r="H1501" i="1"/>
  <c r="G1502" i="1"/>
  <c r="G1497" i="1"/>
  <c r="G1496" i="1"/>
  <c r="G1493" i="1"/>
  <c r="G1494" i="1"/>
  <c r="D6" i="8"/>
  <c r="C1481" i="1" s="1"/>
  <c r="G1485" i="1"/>
  <c r="H1489" i="1"/>
  <c r="H1483" i="1"/>
  <c r="E68" i="9"/>
  <c r="B68" i="9" s="1"/>
  <c r="G812" i="1"/>
  <c r="G289" i="1"/>
  <c r="H411" i="1"/>
  <c r="H1456" i="1"/>
  <c r="I1456" i="1"/>
  <c r="I27" i="3"/>
  <c r="D1408" i="1"/>
  <c r="H1271" i="1"/>
  <c r="G1235" i="1"/>
  <c r="G1229" i="1"/>
  <c r="H1227" i="1"/>
  <c r="G1227" i="1"/>
  <c r="F250" i="5"/>
  <c r="E245" i="5"/>
  <c r="D1222" i="1" s="1"/>
  <c r="G1222" i="1" s="1"/>
  <c r="E281" i="9"/>
  <c r="B281" i="9" s="1"/>
  <c r="F246" i="5"/>
  <c r="F239" i="5"/>
  <c r="H1137" i="1"/>
  <c r="G1113" i="1"/>
  <c r="G1117" i="1"/>
  <c r="E134" i="5"/>
  <c r="E285" i="9"/>
  <c r="B285" i="9" s="1"/>
  <c r="G1061" i="1"/>
  <c r="G1047" i="1"/>
  <c r="D1048" i="1"/>
  <c r="H1007" i="1"/>
  <c r="G1012" i="1"/>
  <c r="H1041" i="1"/>
  <c r="G1041" i="1"/>
  <c r="G1035" i="1"/>
  <c r="D1023" i="1"/>
  <c r="G1023" i="1" s="1"/>
  <c r="H1025" i="1"/>
  <c r="H1023" i="1"/>
  <c r="G1014" i="1"/>
  <c r="F19" i="5"/>
  <c r="E12" i="5"/>
  <c r="D990" i="1" s="1"/>
  <c r="H991" i="1"/>
  <c r="H986" i="1"/>
  <c r="G1271" i="1"/>
  <c r="D238" i="5"/>
  <c r="H1141" i="1"/>
  <c r="G1137" i="1"/>
  <c r="G1026" i="1"/>
  <c r="G1007" i="1"/>
  <c r="C997" i="1"/>
  <c r="G997" i="1" s="1"/>
  <c r="G991" i="1"/>
  <c r="G993" i="1"/>
  <c r="H989" i="1"/>
  <c r="G649" i="1"/>
  <c r="G413" i="1"/>
  <c r="F223" i="9"/>
  <c r="B223" i="9" s="1"/>
  <c r="G716" i="1"/>
  <c r="G715" i="1"/>
  <c r="F219" i="9"/>
  <c r="B219" i="9" s="1"/>
  <c r="G709" i="1"/>
  <c r="G705" i="1"/>
  <c r="G689" i="1"/>
  <c r="G671" i="1"/>
  <c r="G669" i="1"/>
  <c r="H642" i="1"/>
  <c r="D645" i="1"/>
  <c r="H645" i="1" s="1"/>
  <c r="G643" i="1"/>
  <c r="G644" i="1"/>
  <c r="G645" i="1"/>
  <c r="E644" i="4"/>
  <c r="D638" i="1" s="1"/>
  <c r="G412" i="1"/>
  <c r="G641" i="1"/>
  <c r="G395" i="1"/>
  <c r="E363" i="4"/>
  <c r="D358" i="1" s="1"/>
  <c r="D364" i="1"/>
  <c r="H365" i="1"/>
  <c r="F364" i="4"/>
  <c r="D359" i="1"/>
  <c r="D351" i="1"/>
  <c r="G346" i="1"/>
  <c r="G321" i="1"/>
  <c r="H312" i="1"/>
  <c r="G312" i="1"/>
  <c r="E311" i="4"/>
  <c r="D306" i="1" s="1"/>
  <c r="E298" i="4"/>
  <c r="D293" i="1" s="1"/>
  <c r="G313" i="1"/>
  <c r="F263" i="4"/>
  <c r="G256" i="1"/>
  <c r="F259" i="4"/>
  <c r="E252" i="4"/>
  <c r="D248" i="1" s="1"/>
  <c r="H224" i="1"/>
  <c r="G219" i="1"/>
  <c r="G209" i="1"/>
  <c r="F210" i="4"/>
  <c r="G207" i="1"/>
  <c r="G191" i="1"/>
  <c r="G184" i="1"/>
  <c r="G183" i="1"/>
  <c r="G181" i="1"/>
  <c r="E43" i="9"/>
  <c r="B43" i="9" s="1"/>
  <c r="E42" i="9"/>
  <c r="B42" i="9" s="1"/>
  <c r="G177" i="1"/>
  <c r="G173" i="1"/>
  <c r="D165" i="1"/>
  <c r="G166" i="1"/>
  <c r="E163" i="4"/>
  <c r="D159" i="1" s="1"/>
  <c r="H159" i="1" s="1"/>
  <c r="G163" i="1"/>
  <c r="E41" i="9"/>
  <c r="B41" i="9" s="1"/>
  <c r="G162" i="1"/>
  <c r="G160" i="1"/>
  <c r="G158" i="1"/>
  <c r="B218" i="9"/>
  <c r="G154" i="1"/>
  <c r="H149" i="1"/>
  <c r="E152" i="4"/>
  <c r="D148" i="1" s="1"/>
  <c r="D130" i="1"/>
  <c r="G129" i="1"/>
  <c r="G131" i="1"/>
  <c r="H124" i="1"/>
  <c r="G124" i="1"/>
  <c r="F128" i="4"/>
  <c r="G125" i="1"/>
  <c r="E124" i="4"/>
  <c r="D120" i="1" s="1"/>
  <c r="G120" i="1" s="1"/>
  <c r="H120" i="1"/>
  <c r="G123" i="1"/>
  <c r="F125" i="4"/>
  <c r="F112" i="4"/>
  <c r="F217" i="9"/>
  <c r="B217" i="9" s="1"/>
  <c r="H73" i="1"/>
  <c r="G76" i="1"/>
  <c r="G74" i="1"/>
  <c r="E34" i="9"/>
  <c r="B34" i="9" s="1"/>
  <c r="G70" i="1"/>
  <c r="F68" i="4"/>
  <c r="G66" i="1"/>
  <c r="H65" i="1"/>
  <c r="H1072" i="1"/>
  <c r="G1072" i="1"/>
  <c r="H1088" i="1"/>
  <c r="G1088" i="1"/>
  <c r="H1104" i="1"/>
  <c r="G1104" i="1"/>
  <c r="H1120" i="1"/>
  <c r="G1120" i="1"/>
  <c r="H1218" i="1"/>
  <c r="G1218" i="1"/>
  <c r="H1250" i="1"/>
  <c r="G1250" i="1"/>
  <c r="H1274" i="1"/>
  <c r="G1274" i="1"/>
  <c r="H1312" i="1"/>
  <c r="G1312" i="1"/>
  <c r="H1334" i="1"/>
  <c r="G1334" i="1"/>
  <c r="H1154" i="1"/>
  <c r="G1154" i="1"/>
  <c r="H1170" i="1"/>
  <c r="G1170" i="1"/>
  <c r="H1178" i="1"/>
  <c r="G1178" i="1"/>
  <c r="H1194" i="1"/>
  <c r="G1194" i="1"/>
  <c r="G1343" i="1"/>
  <c r="H1343" i="1"/>
  <c r="H1368" i="1"/>
  <c r="G1368" i="1"/>
  <c r="G1377" i="1"/>
  <c r="H1377" i="1"/>
  <c r="H1511" i="1"/>
  <c r="G1511" i="1"/>
  <c r="H1054" i="1"/>
  <c r="G1054" i="1"/>
  <c r="H1062" i="1"/>
  <c r="G1062" i="1"/>
  <c r="H1070" i="1"/>
  <c r="G1070" i="1"/>
  <c r="H1078" i="1"/>
  <c r="G1078" i="1"/>
  <c r="H1086" i="1"/>
  <c r="G1086" i="1"/>
  <c r="H1094" i="1"/>
  <c r="G1094" i="1"/>
  <c r="H1102" i="1"/>
  <c r="G1102" i="1"/>
  <c r="H1110" i="1"/>
  <c r="G1110" i="1"/>
  <c r="H1118" i="1"/>
  <c r="G1118" i="1"/>
  <c r="H1126" i="1"/>
  <c r="G1126" i="1"/>
  <c r="H1216" i="1"/>
  <c r="G1216" i="1"/>
  <c r="H1224" i="1"/>
  <c r="G1224" i="1"/>
  <c r="H1232" i="1"/>
  <c r="G1232" i="1"/>
  <c r="H1240" i="1"/>
  <c r="G1240" i="1"/>
  <c r="H1248" i="1"/>
  <c r="G1248" i="1"/>
  <c r="H1256" i="1"/>
  <c r="G1256" i="1"/>
  <c r="H1264" i="1"/>
  <c r="G1264" i="1"/>
  <c r="H1272" i="1"/>
  <c r="G1272" i="1"/>
  <c r="H1280" i="1"/>
  <c r="G1280" i="1"/>
  <c r="H1288" i="1"/>
  <c r="G1288" i="1"/>
  <c r="H1296" i="1"/>
  <c r="G1296" i="1"/>
  <c r="H1302" i="1"/>
  <c r="G1302" i="1"/>
  <c r="H1310" i="1"/>
  <c r="G1310" i="1"/>
  <c r="H1318" i="1"/>
  <c r="G1318" i="1"/>
  <c r="H1326" i="1"/>
  <c r="G1326" i="1"/>
  <c r="H1332" i="1"/>
  <c r="G1332" i="1"/>
  <c r="H1350" i="1"/>
  <c r="G1350" i="1"/>
  <c r="H1421" i="1"/>
  <c r="G1421" i="1"/>
  <c r="H1548" i="1"/>
  <c r="G1548" i="1"/>
  <c r="G290" i="9"/>
  <c r="E290" i="9" s="1"/>
  <c r="B290" i="9" s="1"/>
  <c r="F149" i="5"/>
  <c r="D146" i="5"/>
  <c r="C1127" i="1"/>
  <c r="H1080" i="1"/>
  <c r="G1080" i="1"/>
  <c r="H1234" i="1"/>
  <c r="G1234" i="1"/>
  <c r="H1258" i="1"/>
  <c r="G1258" i="1"/>
  <c r="H1282" i="1"/>
  <c r="G1282" i="1"/>
  <c r="H1320" i="1"/>
  <c r="G1320" i="1"/>
  <c r="H1514" i="1"/>
  <c r="G1514" i="1"/>
  <c r="H1561" i="1"/>
  <c r="G1561" i="1"/>
  <c r="H1134" i="1"/>
  <c r="G1134" i="1"/>
  <c r="H1142" i="1"/>
  <c r="G1142" i="1"/>
  <c r="H1150" i="1"/>
  <c r="G1150" i="1"/>
  <c r="H1162" i="1"/>
  <c r="G1162" i="1"/>
  <c r="H1186" i="1"/>
  <c r="G1186" i="1"/>
  <c r="H1202" i="1"/>
  <c r="G1202" i="1"/>
  <c r="H1210" i="1"/>
  <c r="G1210" i="1"/>
  <c r="H1397" i="1"/>
  <c r="G1397" i="1"/>
  <c r="H1132" i="1"/>
  <c r="G1132" i="1"/>
  <c r="H1140" i="1"/>
  <c r="G1140" i="1"/>
  <c r="H1148" i="1"/>
  <c r="G1148" i="1"/>
  <c r="H1160" i="1"/>
  <c r="G1160" i="1"/>
  <c r="H1168" i="1"/>
  <c r="G1168" i="1"/>
  <c r="H1176" i="1"/>
  <c r="G1176" i="1"/>
  <c r="H1184" i="1"/>
  <c r="G1184" i="1"/>
  <c r="H1192" i="1"/>
  <c r="G1192" i="1"/>
  <c r="H1200" i="1"/>
  <c r="G1200" i="1"/>
  <c r="H1208" i="1"/>
  <c r="G1208" i="1"/>
  <c r="G1359" i="1"/>
  <c r="H1359" i="1"/>
  <c r="H1408" i="1"/>
  <c r="G1408" i="1"/>
  <c r="H1432" i="1"/>
  <c r="G1432" i="1"/>
  <c r="H1464" i="1"/>
  <c r="G1464" i="1"/>
  <c r="J1464" i="1"/>
  <c r="H1508" i="1"/>
  <c r="G1508" i="1"/>
  <c r="D139" i="4"/>
  <c r="F140" i="4"/>
  <c r="D363" i="4"/>
  <c r="F378" i="4"/>
  <c r="H1535" i="1"/>
  <c r="G1535" i="1"/>
  <c r="I36" i="3"/>
  <c r="C1576" i="1"/>
  <c r="H1064" i="1"/>
  <c r="G1064" i="1"/>
  <c r="H1226" i="1"/>
  <c r="G1226" i="1"/>
  <c r="H1290" i="1"/>
  <c r="G1290" i="1"/>
  <c r="H1304" i="1"/>
  <c r="G1304" i="1"/>
  <c r="H1328" i="1"/>
  <c r="G1328" i="1"/>
  <c r="H1400" i="1"/>
  <c r="G1400" i="1"/>
  <c r="H1424" i="1"/>
  <c r="G1424" i="1"/>
  <c r="H1052" i="1"/>
  <c r="G1052" i="1"/>
  <c r="H1060" i="1"/>
  <c r="G1060" i="1"/>
  <c r="H1068" i="1"/>
  <c r="G1068" i="1"/>
  <c r="H1076" i="1"/>
  <c r="G1076" i="1"/>
  <c r="H1084" i="1"/>
  <c r="G1084" i="1"/>
  <c r="H1092" i="1"/>
  <c r="G1092" i="1"/>
  <c r="H1100" i="1"/>
  <c r="G1100" i="1"/>
  <c r="H1108" i="1"/>
  <c r="G1108" i="1"/>
  <c r="H1116" i="1"/>
  <c r="G1116" i="1"/>
  <c r="H1230" i="1"/>
  <c r="G1230" i="1"/>
  <c r="H1238" i="1"/>
  <c r="G1238" i="1"/>
  <c r="H1246" i="1"/>
  <c r="G1246" i="1"/>
  <c r="H1254" i="1"/>
  <c r="G1254" i="1"/>
  <c r="H1262" i="1"/>
  <c r="G1262" i="1"/>
  <c r="H1270" i="1"/>
  <c r="G1270" i="1"/>
  <c r="H1278" i="1"/>
  <c r="G1278" i="1"/>
  <c r="H1286" i="1"/>
  <c r="G1286" i="1"/>
  <c r="H1294" i="1"/>
  <c r="G1294" i="1"/>
  <c r="H1300" i="1"/>
  <c r="G1300" i="1"/>
  <c r="H1308" i="1"/>
  <c r="G1308" i="1"/>
  <c r="H1316" i="1"/>
  <c r="G1316" i="1"/>
  <c r="H1324" i="1"/>
  <c r="G1324" i="1"/>
  <c r="H1330" i="1"/>
  <c r="G1330" i="1"/>
  <c r="H1366" i="1"/>
  <c r="G1366" i="1"/>
  <c r="H1405" i="1"/>
  <c r="G1405" i="1"/>
  <c r="H1429" i="1"/>
  <c r="G1429" i="1"/>
  <c r="J1444" i="1"/>
  <c r="H1444" i="1"/>
  <c r="G1444" i="1"/>
  <c r="I1444" i="1" s="1"/>
  <c r="H1472" i="1"/>
  <c r="G1472" i="1"/>
  <c r="H1298" i="1"/>
  <c r="G1298" i="1"/>
  <c r="H1130" i="1"/>
  <c r="G1130" i="1"/>
  <c r="H1138" i="1"/>
  <c r="G1138" i="1"/>
  <c r="H1146" i="1"/>
  <c r="G1146" i="1"/>
  <c r="H1158" i="1"/>
  <c r="G1158" i="1"/>
  <c r="H1166" i="1"/>
  <c r="G1166" i="1"/>
  <c r="H1174" i="1"/>
  <c r="G1174" i="1"/>
  <c r="H1182" i="1"/>
  <c r="G1182" i="1"/>
  <c r="H1190" i="1"/>
  <c r="G1190" i="1"/>
  <c r="H1198" i="1"/>
  <c r="G1198" i="1"/>
  <c r="H1206" i="1"/>
  <c r="G1206" i="1"/>
  <c r="H1336" i="1"/>
  <c r="G1336" i="1"/>
  <c r="G1345" i="1"/>
  <c r="H1345" i="1"/>
  <c r="G1354" i="1"/>
  <c r="G1375" i="1"/>
  <c r="H1375" i="1"/>
  <c r="H1392" i="1"/>
  <c r="G1392" i="1"/>
  <c r="H1447" i="1"/>
  <c r="G1447" i="1"/>
  <c r="I1447" i="1" s="1"/>
  <c r="J1447" i="1"/>
  <c r="H1580" i="1"/>
  <c r="G1580" i="1"/>
  <c r="H1266" i="1"/>
  <c r="G1266" i="1"/>
  <c r="H1050" i="1"/>
  <c r="G1050" i="1"/>
  <c r="H1058" i="1"/>
  <c r="G1058" i="1"/>
  <c r="H1066" i="1"/>
  <c r="G1066" i="1"/>
  <c r="H1074" i="1"/>
  <c r="G1074" i="1"/>
  <c r="H1082" i="1"/>
  <c r="G1082" i="1"/>
  <c r="H1090" i="1"/>
  <c r="G1090" i="1"/>
  <c r="H1098" i="1"/>
  <c r="G1098" i="1"/>
  <c r="H1106" i="1"/>
  <c r="G1106" i="1"/>
  <c r="H1114" i="1"/>
  <c r="G1114" i="1"/>
  <c r="H1122" i="1"/>
  <c r="G1122" i="1"/>
  <c r="H1220" i="1"/>
  <c r="G1220" i="1"/>
  <c r="H1228" i="1"/>
  <c r="G1228" i="1"/>
  <c r="H1236" i="1"/>
  <c r="G1236" i="1"/>
  <c r="H1244" i="1"/>
  <c r="G1244" i="1"/>
  <c r="H1252" i="1"/>
  <c r="G1252" i="1"/>
  <c r="H1260" i="1"/>
  <c r="G1260" i="1"/>
  <c r="H1268" i="1"/>
  <c r="G1268" i="1"/>
  <c r="H1276" i="1"/>
  <c r="G1276" i="1"/>
  <c r="H1284" i="1"/>
  <c r="G1284" i="1"/>
  <c r="H1292" i="1"/>
  <c r="G1292" i="1"/>
  <c r="H1306" i="1"/>
  <c r="G1306" i="1"/>
  <c r="H1314" i="1"/>
  <c r="G1314" i="1"/>
  <c r="H1322" i="1"/>
  <c r="G1322" i="1"/>
  <c r="H1382" i="1"/>
  <c r="G1382" i="1"/>
  <c r="H1389" i="1"/>
  <c r="G1389" i="1"/>
  <c r="H1416" i="1"/>
  <c r="G1416" i="1"/>
  <c r="H1457" i="1"/>
  <c r="G1457" i="1"/>
  <c r="J1457" i="1"/>
  <c r="H1462" i="1"/>
  <c r="G1462" i="1"/>
  <c r="I1462" i="1" s="1"/>
  <c r="H1575" i="1"/>
  <c r="G1575" i="1"/>
  <c r="H1242" i="1"/>
  <c r="G1242" i="1"/>
  <c r="H1128" i="1"/>
  <c r="G1128" i="1"/>
  <c r="H1136" i="1"/>
  <c r="G1136" i="1"/>
  <c r="H1144" i="1"/>
  <c r="G1144" i="1"/>
  <c r="H1156" i="1"/>
  <c r="G1156" i="1"/>
  <c r="H1164" i="1"/>
  <c r="G1164" i="1"/>
  <c r="H1172" i="1"/>
  <c r="G1172" i="1"/>
  <c r="H1180" i="1"/>
  <c r="G1180" i="1"/>
  <c r="H1188" i="1"/>
  <c r="G1188" i="1"/>
  <c r="H1196" i="1"/>
  <c r="G1196" i="1"/>
  <c r="H1204" i="1"/>
  <c r="G1204" i="1"/>
  <c r="H1212" i="1"/>
  <c r="G1212" i="1"/>
  <c r="H1352" i="1"/>
  <c r="G1352" i="1"/>
  <c r="G1361" i="1"/>
  <c r="H1361" i="1"/>
  <c r="H1413" i="1"/>
  <c r="G1413" i="1"/>
  <c r="J1478" i="1"/>
  <c r="H1478" i="1"/>
  <c r="G1478" i="1"/>
  <c r="H1387" i="1"/>
  <c r="G1387" i="1"/>
  <c r="H1395" i="1"/>
  <c r="G1395" i="1"/>
  <c r="H1403" i="1"/>
  <c r="G1403" i="1"/>
  <c r="H1411" i="1"/>
  <c r="G1411" i="1"/>
  <c r="H1419" i="1"/>
  <c r="G1419" i="1"/>
  <c r="H1427" i="1"/>
  <c r="G1427" i="1"/>
  <c r="J1445" i="1"/>
  <c r="H1445" i="1"/>
  <c r="G1445" i="1"/>
  <c r="H1474" i="1"/>
  <c r="G1474" i="1"/>
  <c r="I1474" i="1" s="1"/>
  <c r="H1554" i="1"/>
  <c r="G1554" i="1"/>
  <c r="D472" i="4"/>
  <c r="F481" i="4"/>
  <c r="E22" i="7"/>
  <c r="D1454" i="1"/>
  <c r="H1454" i="1" s="1"/>
  <c r="G1339" i="1"/>
  <c r="G1355" i="1"/>
  <c r="J1440" i="1"/>
  <c r="H1440" i="1"/>
  <c r="G1440" i="1"/>
  <c r="I1440" i="1" s="1"/>
  <c r="J1458" i="1"/>
  <c r="H1458" i="1"/>
  <c r="G1458" i="1"/>
  <c r="J1479" i="1"/>
  <c r="H1393" i="1"/>
  <c r="G1393" i="1"/>
  <c r="H1401" i="1"/>
  <c r="G1401" i="1"/>
  <c r="H1409" i="1"/>
  <c r="G1409" i="1"/>
  <c r="H1417" i="1"/>
  <c r="G1417" i="1"/>
  <c r="H1425" i="1"/>
  <c r="G1425" i="1"/>
  <c r="H1433" i="1"/>
  <c r="G1433" i="1"/>
  <c r="I1465" i="1"/>
  <c r="H1479" i="1"/>
  <c r="G1479" i="1"/>
  <c r="H1490" i="1"/>
  <c r="G1490" i="1"/>
  <c r="H1516" i="1"/>
  <c r="G1516" i="1"/>
  <c r="H1538" i="1"/>
  <c r="G1538" i="1"/>
  <c r="F54" i="4"/>
  <c r="E50" i="4"/>
  <c r="D46" i="1" s="1"/>
  <c r="F10" i="6"/>
  <c r="D5" i="6"/>
  <c r="H1339" i="1"/>
  <c r="G1346" i="1"/>
  <c r="H1355" i="1"/>
  <c r="G1362" i="1"/>
  <c r="H1371" i="1"/>
  <c r="G1378" i="1"/>
  <c r="H1385" i="1"/>
  <c r="J1441" i="1"/>
  <c r="H1441" i="1"/>
  <c r="G1441" i="1"/>
  <c r="I1441" i="1" s="1"/>
  <c r="H1468" i="1"/>
  <c r="G1468" i="1"/>
  <c r="I1468" i="1" s="1"/>
  <c r="J1468" i="1"/>
  <c r="G1505" i="1"/>
  <c r="H1556" i="1"/>
  <c r="G1556" i="1"/>
  <c r="D7" i="4"/>
  <c r="H1337" i="1"/>
  <c r="G1344" i="1"/>
  <c r="G1349" i="1"/>
  <c r="H1353" i="1"/>
  <c r="G1360" i="1"/>
  <c r="G1365" i="1"/>
  <c r="H1369" i="1"/>
  <c r="G1376" i="1"/>
  <c r="H1383" i="1"/>
  <c r="G1388" i="1"/>
  <c r="H1391" i="1"/>
  <c r="G1391" i="1"/>
  <c r="G1396" i="1"/>
  <c r="H1399" i="1"/>
  <c r="G1399" i="1"/>
  <c r="G1404" i="1"/>
  <c r="H1407" i="1"/>
  <c r="G1407" i="1"/>
  <c r="G1412" i="1"/>
  <c r="H1415" i="1"/>
  <c r="G1415" i="1"/>
  <c r="G1420" i="1"/>
  <c r="G1428" i="1"/>
  <c r="H1431" i="1"/>
  <c r="G1431" i="1"/>
  <c r="G1438" i="1"/>
  <c r="J1449" i="1"/>
  <c r="H1451" i="1"/>
  <c r="G1451" i="1"/>
  <c r="I1451" i="1" s="1"/>
  <c r="J1451" i="1"/>
  <c r="H1461" i="1"/>
  <c r="G1461" i="1"/>
  <c r="H1498" i="1"/>
  <c r="G1498" i="1"/>
  <c r="H1522" i="1"/>
  <c r="G1522" i="1"/>
  <c r="H1578" i="1"/>
  <c r="G1578" i="1"/>
  <c r="F632" i="4"/>
  <c r="D625" i="4"/>
  <c r="H307" i="9"/>
  <c r="E176" i="5"/>
  <c r="G1347" i="1"/>
  <c r="G1363" i="1"/>
  <c r="H1495" i="1"/>
  <c r="G1495" i="1"/>
  <c r="H1540" i="1"/>
  <c r="G1540" i="1"/>
  <c r="H1570" i="1"/>
  <c r="G1570" i="1"/>
  <c r="G143" i="9"/>
  <c r="E143" i="9" s="1"/>
  <c r="B143" i="9" s="1"/>
  <c r="F603" i="4"/>
  <c r="E459" i="4"/>
  <c r="D453" i="1" s="1"/>
  <c r="F530" i="4"/>
  <c r="D529" i="4"/>
  <c r="D118" i="5"/>
  <c r="E141" i="6"/>
  <c r="F134" i="4"/>
  <c r="E529" i="4"/>
  <c r="F177" i="5"/>
  <c r="F238" i="5"/>
  <c r="F114" i="6"/>
  <c r="H27" i="3"/>
  <c r="D299" i="4"/>
  <c r="F300" i="4"/>
  <c r="D5" i="7"/>
  <c r="C1437" i="1"/>
  <c r="J1471" i="1"/>
  <c r="H1471" i="1"/>
  <c r="H1477" i="1"/>
  <c r="G1477" i="1"/>
  <c r="I1477" i="1" s="1"/>
  <c r="H1482" i="1"/>
  <c r="G1482" i="1"/>
  <c r="H1530" i="1"/>
  <c r="G1530" i="1"/>
  <c r="H1546" i="1"/>
  <c r="G1546" i="1"/>
  <c r="H1562" i="1"/>
  <c r="G1562" i="1"/>
  <c r="D50" i="4"/>
  <c r="F51" i="4"/>
  <c r="F216" i="4"/>
  <c r="D215" i="4"/>
  <c r="E472" i="4"/>
  <c r="D466" i="1" s="1"/>
  <c r="F581" i="4"/>
  <c r="D78" i="5"/>
  <c r="F79" i="5"/>
  <c r="F206" i="5"/>
  <c r="J1455" i="1"/>
  <c r="J1459" i="1"/>
  <c r="H1506" i="1"/>
  <c r="G1506" i="1"/>
  <c r="F45" i="4"/>
  <c r="E82" i="4"/>
  <c r="D78" i="1" s="1"/>
  <c r="H21" i="9"/>
  <c r="G21" i="9"/>
  <c r="F400" i="4"/>
  <c r="D421" i="4"/>
  <c r="F427" i="4"/>
  <c r="J1448" i="1"/>
  <c r="H1448" i="1"/>
  <c r="I1448" i="1" s="1"/>
  <c r="J1452" i="1"/>
  <c r="H1452" i="1"/>
  <c r="I1452" i="1" s="1"/>
  <c r="J1465" i="1"/>
  <c r="H1465" i="1"/>
  <c r="H1469" i="1"/>
  <c r="I1471" i="1"/>
  <c r="E7" i="4"/>
  <c r="E106" i="4"/>
  <c r="D102" i="1" s="1"/>
  <c r="G183" i="9"/>
  <c r="E183" i="9" s="1"/>
  <c r="B183" i="9" s="1"/>
  <c r="F577" i="4"/>
  <c r="G309" i="9"/>
  <c r="E309" i="9" s="1"/>
  <c r="B309" i="9" s="1"/>
  <c r="F190" i="5"/>
  <c r="F36" i="6"/>
  <c r="D35" i="6"/>
  <c r="D49" i="8"/>
  <c r="C1524" i="1" s="1"/>
  <c r="E33" i="9"/>
  <c r="B33" i="9" s="1"/>
  <c r="B48" i="9"/>
  <c r="D224" i="4"/>
  <c r="D252" i="4"/>
  <c r="F391" i="4"/>
  <c r="D593" i="4"/>
  <c r="D129" i="6"/>
  <c r="F130" i="6"/>
  <c r="D24" i="8"/>
  <c r="C1499" i="1" s="1"/>
  <c r="B25" i="9"/>
  <c r="E23" i="9"/>
  <c r="B23" i="9" s="1"/>
  <c r="F264" i="4"/>
  <c r="E643" i="4"/>
  <c r="D637" i="1" s="1"/>
  <c r="D12" i="5"/>
  <c r="F13" i="5"/>
  <c r="F69" i="5"/>
  <c r="G177" i="9"/>
  <c r="E177" i="9" s="1"/>
  <c r="B177" i="9" s="1"/>
  <c r="B30" i="9"/>
  <c r="E62" i="9"/>
  <c r="B62" i="9" s="1"/>
  <c r="E97" i="9"/>
  <c r="B97" i="9" s="1"/>
  <c r="B159" i="9"/>
  <c r="G1439" i="1"/>
  <c r="I1439" i="1" s="1"/>
  <c r="G1443" i="1"/>
  <c r="I1443" i="1" s="1"/>
  <c r="F8" i="5"/>
  <c r="F70" i="5"/>
  <c r="G307" i="9"/>
  <c r="D176" i="5"/>
  <c r="D196" i="4"/>
  <c r="D515" i="4"/>
  <c r="E580" i="4"/>
  <c r="D574" i="1" s="1"/>
  <c r="E68" i="5"/>
  <c r="B22" i="9"/>
  <c r="E28" i="9"/>
  <c r="B28" i="9" s="1"/>
  <c r="B112" i="9"/>
  <c r="B56" i="9"/>
  <c r="E70" i="9"/>
  <c r="B70" i="9" s="1"/>
  <c r="E105" i="9"/>
  <c r="B105" i="9" s="1"/>
  <c r="B120" i="9"/>
  <c r="E134" i="9"/>
  <c r="B134" i="9" s="1"/>
  <c r="G169" i="9"/>
  <c r="E169" i="9" s="1"/>
  <c r="B169" i="9" s="1"/>
  <c r="G185" i="9"/>
  <c r="E185" i="9" s="1"/>
  <c r="B185" i="9" s="1"/>
  <c r="B224" i="9"/>
  <c r="B240" i="9"/>
  <c r="B256" i="9"/>
  <c r="E297" i="9"/>
  <c r="B297" i="9" s="1"/>
  <c r="B40" i="9"/>
  <c r="B63" i="9"/>
  <c r="B75" i="9"/>
  <c r="E81" i="9"/>
  <c r="B81" i="9" s="1"/>
  <c r="B96" i="9"/>
  <c r="E110" i="9"/>
  <c r="B110" i="9" s="1"/>
  <c r="B127" i="9"/>
  <c r="G166" i="9"/>
  <c r="G171" i="9"/>
  <c r="E171" i="9" s="1"/>
  <c r="B171" i="9" s="1"/>
  <c r="G187" i="9"/>
  <c r="E187" i="9" s="1"/>
  <c r="B187" i="9" s="1"/>
  <c r="B225" i="9"/>
  <c r="B241" i="9"/>
  <c r="B257" i="9"/>
  <c r="B266" i="9"/>
  <c r="B291" i="9"/>
  <c r="E275" i="9"/>
  <c r="B275" i="9" s="1"/>
  <c r="E46" i="9"/>
  <c r="B46" i="9" s="1"/>
  <c r="B55" i="9"/>
  <c r="E73" i="9"/>
  <c r="B73" i="9" s="1"/>
  <c r="B88" i="9"/>
  <c r="E102" i="9"/>
  <c r="B102" i="9" s="1"/>
  <c r="B119" i="9"/>
  <c r="B221" i="9"/>
  <c r="B232" i="9"/>
  <c r="B248" i="9"/>
  <c r="B264" i="9"/>
  <c r="M213" i="9"/>
  <c r="G164" i="9"/>
  <c r="E164" i="9" s="1"/>
  <c r="B164" i="9" s="1"/>
  <c r="G162" i="9"/>
  <c r="E162" i="9" s="1"/>
  <c r="B162" i="9" s="1"/>
  <c r="L213" i="9"/>
  <c r="F213" i="9" s="1"/>
  <c r="B213"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H165" i="9"/>
  <c r="G165" i="9"/>
  <c r="E165" i="9" s="1"/>
  <c r="B165" i="9" s="1"/>
  <c r="G163" i="9"/>
  <c r="E163" i="9" s="1"/>
  <c r="B163" i="9" s="1"/>
  <c r="G161" i="9"/>
  <c r="E161" i="9" s="1"/>
  <c r="B161"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280" i="9"/>
  <c r="E280" i="9" s="1"/>
  <c r="B280" i="9" s="1"/>
  <c r="G192" i="9"/>
  <c r="E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H166" i="9"/>
  <c r="B51" i="9"/>
  <c r="B115" i="9"/>
  <c r="E121" i="9"/>
  <c r="B121" i="9" s="1"/>
  <c r="B136" i="9"/>
  <c r="E142" i="9"/>
  <c r="B142" i="9" s="1"/>
  <c r="G173" i="9"/>
  <c r="E173" i="9" s="1"/>
  <c r="B173" i="9" s="1"/>
  <c r="G189" i="9"/>
  <c r="E189" i="9" s="1"/>
  <c r="B189" i="9" s="1"/>
  <c r="B226" i="9"/>
  <c r="B242" i="9"/>
  <c r="B258" i="9"/>
  <c r="E289" i="9"/>
  <c r="B289" i="9" s="1"/>
  <c r="B47" i="9"/>
  <c r="E49" i="9"/>
  <c r="B49" i="9" s="1"/>
  <c r="B64" i="9"/>
  <c r="E78" i="9"/>
  <c r="B78" i="9" s="1"/>
  <c r="B107" i="9"/>
  <c r="E113" i="9"/>
  <c r="B113" i="9" s="1"/>
  <c r="B128" i="9"/>
  <c r="B152" i="9"/>
  <c r="G179" i="9"/>
  <c r="E179" i="9" s="1"/>
  <c r="B179" i="9" s="1"/>
  <c r="B233" i="9"/>
  <c r="B249" i="9"/>
  <c r="F277" i="9"/>
  <c r="F644" i="4" l="1"/>
  <c r="C638" i="1"/>
  <c r="E237" i="5"/>
  <c r="I23" i="3" s="1"/>
  <c r="F245" i="5"/>
  <c r="H1222" i="1"/>
  <c r="E307" i="9"/>
  <c r="B307" i="9" s="1"/>
  <c r="D1112" i="1"/>
  <c r="F134" i="5"/>
  <c r="H1048" i="1"/>
  <c r="G1048" i="1"/>
  <c r="E7" i="5"/>
  <c r="E6" i="5" s="1"/>
  <c r="D984" i="1" s="1"/>
  <c r="D237" i="5"/>
  <c r="D175" i="5" s="1"/>
  <c r="C1215" i="1"/>
  <c r="D68" i="5"/>
  <c r="H997" i="1"/>
  <c r="F643" i="4"/>
  <c r="H638" i="1"/>
  <c r="G638" i="1"/>
  <c r="E350" i="4"/>
  <c r="E407" i="4" s="1"/>
  <c r="D402" i="1" s="1"/>
  <c r="H364" i="1"/>
  <c r="G364" i="1"/>
  <c r="H359" i="1"/>
  <c r="G359" i="1"/>
  <c r="G351" i="1"/>
  <c r="H351" i="1"/>
  <c r="F311" i="4"/>
  <c r="H306" i="1"/>
  <c r="G306" i="1"/>
  <c r="E151" i="4"/>
  <c r="D147" i="1" s="1"/>
  <c r="G159" i="1"/>
  <c r="F163" i="4"/>
  <c r="H165" i="1"/>
  <c r="G165" i="1"/>
  <c r="G148" i="1"/>
  <c r="H148" i="1"/>
  <c r="F152" i="4"/>
  <c r="H130" i="1"/>
  <c r="G130" i="1"/>
  <c r="F124" i="4"/>
  <c r="F106" i="4"/>
  <c r="H21" i="3"/>
  <c r="F68" i="5"/>
  <c r="C1046" i="1"/>
  <c r="F50" i="4"/>
  <c r="C46" i="1"/>
  <c r="G78" i="1"/>
  <c r="H78" i="1"/>
  <c r="F82" i="4"/>
  <c r="F139" i="4"/>
  <c r="C135" i="1"/>
  <c r="F224" i="4"/>
  <c r="C220" i="1"/>
  <c r="D420" i="4"/>
  <c r="F421" i="4"/>
  <c r="C415" i="1"/>
  <c r="F78" i="5"/>
  <c r="C1056" i="1"/>
  <c r="D298" i="4"/>
  <c r="F299" i="4"/>
  <c r="C294" i="1"/>
  <c r="D1435" i="1"/>
  <c r="I28" i="3"/>
  <c r="E420" i="4"/>
  <c r="H574" i="1"/>
  <c r="G574" i="1"/>
  <c r="F12" i="5"/>
  <c r="D7" i="5"/>
  <c r="C990" i="1"/>
  <c r="D6" i="4"/>
  <c r="F7" i="4"/>
  <c r="C3" i="1"/>
  <c r="F472" i="4"/>
  <c r="C466" i="1"/>
  <c r="H1481" i="1"/>
  <c r="G1481" i="1"/>
  <c r="F515" i="4"/>
  <c r="C509" i="1"/>
  <c r="H637" i="1"/>
  <c r="G637" i="1"/>
  <c r="G1499" i="1"/>
  <c r="H1499" i="1"/>
  <c r="F118" i="5"/>
  <c r="C1096" i="1"/>
  <c r="E408" i="4"/>
  <c r="D403" i="1" s="1"/>
  <c r="D345" i="1"/>
  <c r="D42" i="8"/>
  <c r="F196" i="4"/>
  <c r="C192" i="1"/>
  <c r="H1524" i="1"/>
  <c r="G1524" i="1"/>
  <c r="G102" i="1"/>
  <c r="H102" i="1"/>
  <c r="F215" i="4"/>
  <c r="C211" i="1"/>
  <c r="G1454" i="1"/>
  <c r="D528" i="4"/>
  <c r="F529" i="4"/>
  <c r="C523" i="1"/>
  <c r="I22" i="3"/>
  <c r="D1153" i="1"/>
  <c r="D141" i="6"/>
  <c r="G317" i="9" s="1"/>
  <c r="E317" i="9" s="1"/>
  <c r="F5" i="6"/>
  <c r="C1299" i="1"/>
  <c r="H24" i="3"/>
  <c r="I1457" i="1"/>
  <c r="I1472" i="1"/>
  <c r="I1464" i="1"/>
  <c r="H29" i="3"/>
  <c r="C1436" i="1"/>
  <c r="F146" i="5"/>
  <c r="C1124" i="1"/>
  <c r="I21" i="3"/>
  <c r="D1046" i="1"/>
  <c r="F252" i="4"/>
  <c r="C248" i="1"/>
  <c r="E5" i="7"/>
  <c r="G315" i="9" s="1"/>
  <c r="E315" i="9" s="1"/>
  <c r="D1453" i="1"/>
  <c r="I30" i="3"/>
  <c r="F176" i="5"/>
  <c r="H22" i="3"/>
  <c r="C1153" i="1"/>
  <c r="F129" i="6"/>
  <c r="C1423" i="1"/>
  <c r="H25" i="3"/>
  <c r="F35" i="6"/>
  <c r="C1329" i="1"/>
  <c r="D151" i="4"/>
  <c r="B192" i="9"/>
  <c r="E166" i="9"/>
  <c r="B166" i="9" s="1"/>
  <c r="F593" i="4"/>
  <c r="C587" i="1"/>
  <c r="E6" i="4"/>
  <c r="D3" i="1"/>
  <c r="E21" i="9"/>
  <c r="D43" i="8"/>
  <c r="H1437" i="1"/>
  <c r="G1437" i="1"/>
  <c r="E528" i="4"/>
  <c r="D523" i="1"/>
  <c r="H453" i="1"/>
  <c r="G453" i="1"/>
  <c r="F625" i="4"/>
  <c r="C619" i="1"/>
  <c r="I1479" i="1"/>
  <c r="I1458" i="1"/>
  <c r="I1478" i="1"/>
  <c r="H1576" i="1"/>
  <c r="G1576" i="1"/>
  <c r="F363" i="4"/>
  <c r="D350" i="4"/>
  <c r="C358" i="1"/>
  <c r="H1127" i="1"/>
  <c r="G1127" i="1"/>
  <c r="D1214" i="1" l="1"/>
  <c r="G1214" i="1" s="1"/>
  <c r="E175" i="5"/>
  <c r="D1152" i="1" s="1"/>
  <c r="G312" i="9"/>
  <c r="E312" i="9" s="1"/>
  <c r="B312" i="9" s="1"/>
  <c r="H1112" i="1"/>
  <c r="G1112" i="1"/>
  <c r="I20" i="3"/>
  <c r="D985" i="1"/>
  <c r="G1215" i="1"/>
  <c r="H1215" i="1"/>
  <c r="C1214" i="1"/>
  <c r="H1214" i="1" s="1"/>
  <c r="F237" i="5"/>
  <c r="H23" i="3"/>
  <c r="E289" i="4"/>
  <c r="E413" i="4" s="1"/>
  <c r="I17" i="3"/>
  <c r="E316" i="9"/>
  <c r="B317" i="9"/>
  <c r="B315" i="9"/>
  <c r="E314" i="9"/>
  <c r="I10" i="3" s="1"/>
  <c r="E636" i="4"/>
  <c r="D630" i="1" s="1"/>
  <c r="D522" i="1"/>
  <c r="I29" i="3"/>
  <c r="D1436" i="1"/>
  <c r="H1436" i="1" s="1"/>
  <c r="D636" i="4"/>
  <c r="F528" i="4"/>
  <c r="C522" i="1"/>
  <c r="H192" i="1"/>
  <c r="G192" i="1"/>
  <c r="F420" i="4"/>
  <c r="D635" i="4"/>
  <c r="C414" i="1"/>
  <c r="G46" i="1"/>
  <c r="H46" i="1"/>
  <c r="G248" i="1"/>
  <c r="H248" i="1"/>
  <c r="H211" i="1"/>
  <c r="G211" i="1"/>
  <c r="K1450" i="9"/>
  <c r="G313" i="9"/>
  <c r="E313" i="9" s="1"/>
  <c r="B313" i="9" s="1"/>
  <c r="C1517" i="1"/>
  <c r="I34" i="3"/>
  <c r="H19" i="9"/>
  <c r="E19" i="9" s="1"/>
  <c r="B19" i="9" s="1"/>
  <c r="H466" i="1"/>
  <c r="G466" i="1"/>
  <c r="D6" i="5"/>
  <c r="F7" i="5"/>
  <c r="H20" i="3"/>
  <c r="C985" i="1"/>
  <c r="G990" i="1"/>
  <c r="H990" i="1"/>
  <c r="H619" i="1"/>
  <c r="G619" i="1"/>
  <c r="D407" i="4"/>
  <c r="F298" i="4"/>
  <c r="C293" i="1"/>
  <c r="H135" i="1"/>
  <c r="G135" i="1"/>
  <c r="C1518" i="1"/>
  <c r="I35" i="3"/>
  <c r="D408" i="4"/>
  <c r="F350" i="4"/>
  <c r="C345" i="1"/>
  <c r="B21" i="9"/>
  <c r="G1329" i="1"/>
  <c r="H1329" i="1"/>
  <c r="H3" i="1"/>
  <c r="G3" i="1"/>
  <c r="H1056" i="1"/>
  <c r="G1056" i="1"/>
  <c r="F141" i="6"/>
  <c r="C1435" i="1"/>
  <c r="H28" i="3"/>
  <c r="H220" i="1"/>
  <c r="G220" i="1"/>
  <c r="G1046" i="1"/>
  <c r="H1046" i="1"/>
  <c r="G294" i="1"/>
  <c r="H294" i="1"/>
  <c r="G1153" i="1"/>
  <c r="H1153" i="1"/>
  <c r="H358" i="1"/>
  <c r="G358" i="1"/>
  <c r="H17" i="3"/>
  <c r="F151" i="4"/>
  <c r="D289" i="4"/>
  <c r="C147" i="1"/>
  <c r="E412" i="4"/>
  <c r="I16" i="3"/>
  <c r="D2" i="1"/>
  <c r="H523" i="1"/>
  <c r="G523" i="1"/>
  <c r="H509" i="1"/>
  <c r="G509" i="1"/>
  <c r="D412" i="4"/>
  <c r="F6" i="4"/>
  <c r="H16" i="3"/>
  <c r="C2" i="1"/>
  <c r="E635" i="4"/>
  <c r="D629" i="1" s="1"/>
  <c r="D414" i="1"/>
  <c r="H415" i="1"/>
  <c r="G415" i="1"/>
  <c r="C1152" i="1"/>
  <c r="H1124" i="1"/>
  <c r="G1124" i="1"/>
  <c r="H1096" i="1"/>
  <c r="G1096" i="1"/>
  <c r="H587" i="1"/>
  <c r="G587" i="1"/>
  <c r="H1423" i="1"/>
  <c r="G1423" i="1"/>
  <c r="H1453" i="1"/>
  <c r="G1453" i="1"/>
  <c r="H9" i="3"/>
  <c r="G1299" i="1"/>
  <c r="H1299" i="1"/>
  <c r="H278" i="9" l="1"/>
  <c r="F175" i="5"/>
  <c r="D285" i="1"/>
  <c r="E291" i="4"/>
  <c r="D287" i="1" s="1"/>
  <c r="E290" i="4"/>
  <c r="D286" i="1" s="1"/>
  <c r="K3" i="9"/>
  <c r="I9" i="3"/>
  <c r="E311" i="9"/>
  <c r="H2" i="1"/>
  <c r="G2" i="1"/>
  <c r="H345" i="1"/>
  <c r="G345" i="1"/>
  <c r="F635" i="4"/>
  <c r="C629" i="1"/>
  <c r="F407" i="4"/>
  <c r="C402" i="1"/>
  <c r="G284" i="9"/>
  <c r="E284" i="9" s="1"/>
  <c r="B284" i="9" s="1"/>
  <c r="G278" i="9"/>
  <c r="E278" i="9" s="1"/>
  <c r="F6" i="5"/>
  <c r="C984" i="1"/>
  <c r="H414" i="1"/>
  <c r="G414" i="1"/>
  <c r="G1436" i="1"/>
  <c r="F408" i="4"/>
  <c r="C403" i="1"/>
  <c r="E640" i="4"/>
  <c r="E415" i="4"/>
  <c r="D410" i="1" s="1"/>
  <c r="D408" i="1"/>
  <c r="D290" i="4"/>
  <c r="F412" i="4"/>
  <c r="D639" i="4"/>
  <c r="C407" i="1"/>
  <c r="G1518" i="1"/>
  <c r="H1518" i="1"/>
  <c r="G522" i="1"/>
  <c r="H522" i="1"/>
  <c r="E639" i="4"/>
  <c r="E414" i="4"/>
  <c r="D409" i="1" s="1"/>
  <c r="D407" i="1"/>
  <c r="H1435" i="1"/>
  <c r="G1435" i="1"/>
  <c r="D413" i="4"/>
  <c r="D291" i="4"/>
  <c r="F289" i="4"/>
  <c r="C285" i="1"/>
  <c r="H293" i="1"/>
  <c r="G293" i="1"/>
  <c r="H1152" i="1"/>
  <c r="G1152" i="1"/>
  <c r="H147" i="1"/>
  <c r="G147" i="1"/>
  <c r="H985" i="1"/>
  <c r="G985" i="1"/>
  <c r="H1517" i="1"/>
  <c r="G1517" i="1"/>
  <c r="H11" i="3"/>
  <c r="F636" i="4"/>
  <c r="C630" i="1"/>
  <c r="G630" i="1" l="1"/>
  <c r="H630" i="1"/>
  <c r="E642" i="4"/>
  <c r="D634" i="1"/>
  <c r="E277" i="9"/>
  <c r="B278" i="9"/>
  <c r="H403" i="1"/>
  <c r="G403" i="1"/>
  <c r="F639" i="4"/>
  <c r="C633" i="1"/>
  <c r="N3" i="9"/>
  <c r="I11" i="3"/>
  <c r="H285" i="1"/>
  <c r="G285" i="1"/>
  <c r="F413" i="4"/>
  <c r="D640" i="4"/>
  <c r="D641" i="4" s="1"/>
  <c r="D415" i="4"/>
  <c r="C408" i="1"/>
  <c r="H407" i="1"/>
  <c r="G407" i="1"/>
  <c r="D414" i="4"/>
  <c r="H629" i="1"/>
  <c r="G629" i="1"/>
  <c r="F290" i="4"/>
  <c r="C286" i="1"/>
  <c r="H402" i="1"/>
  <c r="G402" i="1"/>
  <c r="E641" i="4"/>
  <c r="D633" i="1"/>
  <c r="F291" i="4"/>
  <c r="C287" i="1"/>
  <c r="H8" i="3"/>
  <c r="H984" i="1"/>
  <c r="G984" i="1"/>
  <c r="F641" i="4" l="1"/>
  <c r="C635" i="1"/>
  <c r="H287" i="1"/>
  <c r="G287" i="1"/>
  <c r="F414" i="4"/>
  <c r="C409" i="1"/>
  <c r="H408" i="1"/>
  <c r="G408" i="1"/>
  <c r="H633" i="1"/>
  <c r="G633" i="1"/>
  <c r="E646" i="4"/>
  <c r="D636" i="1"/>
  <c r="E645" i="4"/>
  <c r="D635" i="1"/>
  <c r="G286" i="1"/>
  <c r="H286" i="1"/>
  <c r="F415" i="4"/>
  <c r="C410" i="1"/>
  <c r="M3" i="9"/>
  <c r="I8" i="3"/>
  <c r="D642" i="4"/>
  <c r="F640" i="4"/>
  <c r="C634" i="1"/>
  <c r="D646" i="4" l="1"/>
  <c r="F642" i="4"/>
  <c r="C636" i="1"/>
  <c r="I18" i="3"/>
  <c r="D639" i="1"/>
  <c r="H409" i="1"/>
  <c r="G409" i="1"/>
  <c r="H410" i="1"/>
  <c r="G410" i="1"/>
  <c r="I19" i="3"/>
  <c r="D640" i="1"/>
  <c r="H635" i="1"/>
  <c r="G635" i="1"/>
  <c r="H634" i="1"/>
  <c r="G634" i="1"/>
  <c r="D645" i="4"/>
  <c r="G636" i="1" l="1"/>
  <c r="H636" i="1"/>
  <c r="H7" i="3"/>
  <c r="F645" i="4"/>
  <c r="H18" i="3"/>
  <c r="C639" i="1"/>
  <c r="H19" i="3"/>
  <c r="F646" i="4"/>
  <c r="C640" i="1"/>
  <c r="G276" i="9"/>
  <c r="E276" i="9" s="1"/>
  <c r="B276" i="9" s="1"/>
  <c r="H639" i="1" l="1"/>
  <c r="G639" i="1"/>
  <c r="J3" i="9"/>
  <c r="G640" i="1"/>
  <c r="H640" i="1"/>
  <c r="G274" i="9" l="1"/>
  <c r="M272" i="9"/>
  <c r="H18" i="9"/>
  <c r="G18" i="9"/>
  <c r="H15" i="9"/>
  <c r="K8" i="9"/>
  <c r="G15" i="9"/>
  <c r="J8" i="9"/>
  <c r="J13" i="9"/>
  <c r="I13" i="9"/>
  <c r="J5" i="9"/>
  <c r="I5" i="9"/>
  <c r="J17" i="9"/>
  <c r="L16" i="9"/>
  <c r="H16" i="9"/>
  <c r="L272" i="9"/>
  <c r="K11" i="9"/>
  <c r="H274" i="9"/>
  <c r="M16" i="9"/>
  <c r="I9" i="9"/>
  <c r="K12" i="9"/>
  <c r="J6" i="9"/>
  <c r="L15" i="9"/>
  <c r="J7" i="9"/>
  <c r="J12" i="9"/>
  <c r="G17" i="9"/>
  <c r="K7" i="9"/>
  <c r="I11" i="9"/>
  <c r="K6" i="9"/>
  <c r="K10" i="9"/>
  <c r="I17" i="9"/>
  <c r="K13" i="9"/>
  <c r="I8" i="9"/>
  <c r="K5" i="9"/>
  <c r="I12" i="9"/>
  <c r="I6" i="9"/>
  <c r="K9" i="9"/>
  <c r="J9" i="9"/>
  <c r="J11" i="9"/>
  <c r="I7" i="9"/>
  <c r="M15" i="9"/>
  <c r="H17" i="9"/>
  <c r="G16" i="9"/>
  <c r="J10" i="9"/>
  <c r="F272" i="9" l="1"/>
  <c r="B272" i="9" s="1"/>
  <c r="E12" i="9"/>
  <c r="B12" i="9" s="1"/>
  <c r="E10" i="9"/>
  <c r="B10" i="9" s="1"/>
  <c r="E6" i="9"/>
  <c r="B6" i="9" s="1"/>
  <c r="E16" i="9"/>
  <c r="E13" i="9"/>
  <c r="B13" i="9" s="1"/>
  <c r="E15" i="9"/>
  <c r="E7" i="9"/>
  <c r="B7" i="9" s="1"/>
  <c r="F15" i="9"/>
  <c r="E17" i="9"/>
  <c r="B17" i="9" s="1"/>
  <c r="F16" i="9"/>
  <c r="E11" i="9"/>
  <c r="B11" i="9" s="1"/>
  <c r="E9" i="9"/>
  <c r="B9" i="9" s="1"/>
  <c r="E5" i="9"/>
  <c r="E18" i="9"/>
  <c r="B18" i="9" s="1"/>
  <c r="E8" i="9"/>
  <c r="B8" i="9" s="1"/>
  <c r="E274" i="9"/>
  <c r="B16" i="9" l="1"/>
  <c r="F20" i="9"/>
  <c r="B15" i="9"/>
  <c r="B274" i="9"/>
  <c r="E20" i="9"/>
  <c r="I7" i="3" s="1"/>
  <c r="E14" i="9"/>
  <c r="B5" i="9"/>
  <c r="E4" i="9"/>
  <c r="F14" i="9"/>
  <c r="F3" i="9" l="1"/>
  <c r="E3" i="9"/>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<sst xmlns="http://schemas.openxmlformats.org/spreadsheetml/2006/main" count="4369" uniqueCount="3421">
  <si>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</si>
  <si>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</si>
  <si>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</si>
  <si>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</si>
  <si>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</si>
  <si>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</si>
  <si>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</si>
  <si>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</si>
  <si>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</si>
  <si>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</si>
  <si>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</si>
  <si>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</si>
  <si>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</si>
  <si>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</si>
  <si>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</si>
  <si>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</si>
  <si>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</si>
  <si>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</si>
  <si>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</si>
  <si>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</si>
  <si>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</si>
  <si>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</si>
  <si>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</si>
  <si>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</si>
  <si>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</si>
  <si>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</si>
  <si>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</si>
  <si>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</si>
  <si>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</si>
  <si>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</si>
  <si>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</si>
  <si>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SVEUČILIŠTE U ZAGREBU FAKULTET ORGANIZACIJE I INFORMATIKE</t>
  </si>
  <si>
    <t>BILANCA</t>
  </si>
  <si>
    <t>RAS funkcijski</t>
  </si>
  <si>
    <t>Razina:</t>
  </si>
  <si>
    <t>11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</si>
  <si>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</si>
  <si>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</si>
  <si>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</si>
  <si>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</si>
  <si>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</si>
  <si>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</si>
  <si>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</si>
  <si>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</si>
  <si>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</si>
  <si>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</si>
  <si>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</si>
  <si>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</si>
  <si>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</si>
  <si>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2063 - SVEUČILIŠTE U ZAGREBU FAKULTET ORGANIZACIJE I INFORMATIKE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</si>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</sst>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7439334.6099999994</v>
      </c>
      <c r="D2" s="6">
        <f>'PR-RAS'!E6</f>
        <v>7714839.2999999998</v>
      </c>
      <c r="E2" s="6">
        <v>0</v>
      </c>
      <c r="F2" s="6">
        <v>0</v>
      </c>
      <c r="G2" s="7">
        <f t="shared" ref="G2:G264" si="0">(B2/1000)*(C2*1+D2*2)</f>
        <v>22869.013210000001</v>
      </c>
      <c r="H2" s="7">
        <f t="shared" ref="H2:H264" si="1">ABS(C2-ROUND(C2,0))+ABS(D2-ROUND(D2,0))</f>
        <v>0.69000000040978193</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1387205.1099999999</v>
      </c>
      <c r="D46" s="1">
        <f>'PR-RAS'!E50</f>
        <v>883818.15</v>
      </c>
      <c r="E46" s="1">
        <v>0</v>
      </c>
      <c r="F46" s="1">
        <v>0</v>
      </c>
      <c r="G46" s="2">
        <f t="shared" si="0"/>
        <v>141967.86345</v>
      </c>
      <c r="H46" s="2">
        <f t="shared" si="1"/>
        <v>0.2599999998928979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570361.18000000005</v>
      </c>
      <c r="D50" s="1">
        <f>'PR-RAS'!E54</f>
        <v>204305.33</v>
      </c>
      <c r="E50" s="1">
        <v>0</v>
      </c>
      <c r="F50" s="1">
        <v>0</v>
      </c>
      <c r="G50" s="2">
        <f t="shared" si="0"/>
        <v>47969.620160000006</v>
      </c>
      <c r="H50" s="2">
        <f t="shared" si="1"/>
        <v>0.51000000003841706</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14241.26</v>
      </c>
      <c r="D51" s="1">
        <f>'PR-RAS'!E55</f>
        <v>18000</v>
      </c>
      <c r="E51" s="1">
        <v>0</v>
      </c>
      <c r="F51" s="1">
        <v>0</v>
      </c>
      <c r="G51" s="2">
        <f t="shared" si="0"/>
        <v>2512.0630000000001</v>
      </c>
      <c r="H51" s="2">
        <f t="shared" si="1"/>
        <v>0.26000000000021828</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556119.92000000004</v>
      </c>
      <c r="D53" s="1">
        <f>'PR-RAS'!E57</f>
        <v>177721.02</v>
      </c>
      <c r="E53" s="1">
        <v>0</v>
      </c>
      <c r="F53" s="1">
        <v>0</v>
      </c>
      <c r="G53" s="2">
        <f t="shared" si="0"/>
        <v>47401.221919999996</v>
      </c>
      <c r="H53" s="2">
        <f t="shared" si="1"/>
        <v>9.9999999947613105E-2</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8584.31</v>
      </c>
      <c r="E54" s="1">
        <v>0</v>
      </c>
      <c r="F54" s="1">
        <v>0</v>
      </c>
      <c r="G54" s="2">
        <f t="shared" si="0"/>
        <v>909.93685999999991</v>
      </c>
      <c r="H54" s="2">
        <f t="shared" si="1"/>
        <v>0.30999999999949068</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9290.6</v>
      </c>
      <c r="D55" s="1">
        <f>'PR-RAS'!E59</f>
        <v>0</v>
      </c>
      <c r="E55" s="1">
        <v>0</v>
      </c>
      <c r="F55" s="1">
        <v>0</v>
      </c>
      <c r="G55" s="2">
        <f t="shared" si="0"/>
        <v>501.69240000000002</v>
      </c>
      <c r="H55" s="2">
        <f t="shared" si="1"/>
        <v>0.3999999999996362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9290.6</v>
      </c>
      <c r="D57" s="1">
        <f>'PR-RAS'!E61</f>
        <v>0</v>
      </c>
      <c r="E57" s="1">
        <v>0</v>
      </c>
      <c r="F57" s="1">
        <v>0</v>
      </c>
      <c r="G57" s="2">
        <f t="shared" si="0"/>
        <v>520.27359999999999</v>
      </c>
      <c r="H57" s="2">
        <f t="shared" si="1"/>
        <v>0.3999999999996362</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48045.659999999996</v>
      </c>
      <c r="D64" s="1">
        <f>'PR-RAS'!E68</f>
        <v>19000</v>
      </c>
      <c r="E64" s="1">
        <v>0</v>
      </c>
      <c r="F64" s="1">
        <v>0</v>
      </c>
      <c r="G64" s="2">
        <f t="shared" si="0"/>
        <v>5420.8765800000001</v>
      </c>
      <c r="H64" s="2">
        <f t="shared" si="1"/>
        <v>0.3400000000037835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4247.13</v>
      </c>
      <c r="D65" s="1">
        <f>'PR-RAS'!E69</f>
        <v>3000</v>
      </c>
      <c r="E65" s="1">
        <v>0</v>
      </c>
      <c r="F65" s="1">
        <v>0</v>
      </c>
      <c r="G65" s="2">
        <f t="shared" si="0"/>
        <v>655.81632000000013</v>
      </c>
      <c r="H65" s="2">
        <f t="shared" si="1"/>
        <v>0.13000000000010914</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43798.53</v>
      </c>
      <c r="D66" s="1">
        <f>'PR-RAS'!E70</f>
        <v>16000</v>
      </c>
      <c r="E66" s="1">
        <v>0</v>
      </c>
      <c r="F66" s="1">
        <v>0</v>
      </c>
      <c r="G66" s="2">
        <f t="shared" si="0"/>
        <v>4926.90445</v>
      </c>
      <c r="H66" s="2">
        <f t="shared" si="1"/>
        <v>0.47000000000116415</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15074.32</v>
      </c>
      <c r="D70" s="1">
        <f>'PR-RAS'!E74</f>
        <v>187327.85</v>
      </c>
      <c r="E70" s="1">
        <v>0</v>
      </c>
      <c r="F70" s="1">
        <v>0</v>
      </c>
      <c r="G70" s="2">
        <f t="shared" si="0"/>
        <v>26891.371380000004</v>
      </c>
      <c r="H70" s="2">
        <f t="shared" si="1"/>
        <v>0.4699999999938882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15074.32</v>
      </c>
      <c r="D71" s="1">
        <f>'PR-RAS'!E75</f>
        <v>187327.85</v>
      </c>
      <c r="E71" s="1">
        <v>0</v>
      </c>
      <c r="F71" s="1">
        <v>0</v>
      </c>
      <c r="G71" s="2">
        <f t="shared" si="0"/>
        <v>27281.101400000003</v>
      </c>
      <c r="H71" s="2">
        <f t="shared" si="1"/>
        <v>0.4699999999938882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744433.35</v>
      </c>
      <c r="D73" s="1">
        <f>'PR-RAS'!E77</f>
        <v>473184.97000000003</v>
      </c>
      <c r="E73" s="1">
        <v>0</v>
      </c>
      <c r="F73" s="1">
        <v>0</v>
      </c>
      <c r="G73" s="2">
        <f t="shared" si="0"/>
        <v>121737.83687999999</v>
      </c>
      <c r="H73" s="2">
        <f t="shared" si="1"/>
        <v>0.37999999994644895</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70583.990000000005</v>
      </c>
      <c r="D74" s="1">
        <f>'PR-RAS'!E78</f>
        <v>109932.14</v>
      </c>
      <c r="E74" s="1">
        <v>0</v>
      </c>
      <c r="F74" s="1">
        <v>0</v>
      </c>
      <c r="G74" s="2">
        <f t="shared" si="0"/>
        <v>21202.723709999998</v>
      </c>
      <c r="H74" s="2">
        <f t="shared" si="1"/>
        <v>0.14999999999417923</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13272.28</v>
      </c>
      <c r="D75" s="1">
        <f>'PR-RAS'!E79</f>
        <v>0</v>
      </c>
      <c r="E75" s="1">
        <v>0</v>
      </c>
      <c r="F75" s="1">
        <v>0</v>
      </c>
      <c r="G75" s="2">
        <f t="shared" si="0"/>
        <v>982.14872000000003</v>
      </c>
      <c r="H75" s="2">
        <f t="shared" si="1"/>
        <v>0.28000000000065484</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660577.07999999996</v>
      </c>
      <c r="D76" s="1">
        <f>'PR-RAS'!E80</f>
        <v>354554.84</v>
      </c>
      <c r="E76" s="1">
        <v>0</v>
      </c>
      <c r="F76" s="1">
        <v>0</v>
      </c>
      <c r="G76" s="2">
        <f t="shared" si="0"/>
        <v>102726.507</v>
      </c>
      <c r="H76" s="2">
        <f t="shared" si="1"/>
        <v>0.23999999993247911</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8697.99</v>
      </c>
      <c r="E77" s="1">
        <v>0</v>
      </c>
      <c r="F77" s="1">
        <v>0</v>
      </c>
      <c r="G77" s="2">
        <f t="shared" si="0"/>
        <v>1322.09448</v>
      </c>
      <c r="H77" s="2">
        <f t="shared" si="1"/>
        <v>1.0000000000218279E-2</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1953.19</v>
      </c>
      <c r="D78" s="1">
        <f>'PR-RAS'!E82</f>
        <v>20.329999999999998</v>
      </c>
      <c r="E78" s="1">
        <v>0</v>
      </c>
      <c r="F78" s="1">
        <v>0</v>
      </c>
      <c r="G78" s="2">
        <f t="shared" si="0"/>
        <v>153.52645000000001</v>
      </c>
      <c r="H78" s="2">
        <f t="shared" si="1"/>
        <v>0.52000000000005286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1953.19</v>
      </c>
      <c r="D79" s="1">
        <f>'PR-RAS'!E83</f>
        <v>20.329999999999998</v>
      </c>
      <c r="E79" s="1">
        <v>0</v>
      </c>
      <c r="F79" s="1">
        <v>0</v>
      </c>
      <c r="G79" s="2">
        <f t="shared" si="0"/>
        <v>155.52030000000002</v>
      </c>
      <c r="H79" s="2">
        <f t="shared" si="1"/>
        <v>0.52000000000005286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24.26</v>
      </c>
      <c r="D81" s="1">
        <f>'PR-RAS'!E85</f>
        <v>11.59</v>
      </c>
      <c r="E81" s="1">
        <v>0</v>
      </c>
      <c r="F81" s="1">
        <v>0</v>
      </c>
      <c r="G81" s="2">
        <f t="shared" si="0"/>
        <v>3.7951999999999999</v>
      </c>
      <c r="H81" s="2">
        <f t="shared" si="1"/>
        <v>0.67000000000000171</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1928.93</v>
      </c>
      <c r="D83" s="1">
        <f>'PR-RAS'!E87</f>
        <v>8.74</v>
      </c>
      <c r="E83" s="1">
        <v>0</v>
      </c>
      <c r="F83" s="1">
        <v>0</v>
      </c>
      <c r="G83" s="2">
        <f t="shared" si="0"/>
        <v>159.60562000000002</v>
      </c>
      <c r="H83" s="2">
        <f t="shared" si="1"/>
        <v>0.32999999999993612</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797882.21</v>
      </c>
      <c r="D102" s="1">
        <f>'PR-RAS'!E106</f>
        <v>780755.95</v>
      </c>
      <c r="E102" s="1">
        <v>0</v>
      </c>
      <c r="F102" s="1">
        <v>0</v>
      </c>
      <c r="G102" s="2">
        <f t="shared" si="0"/>
        <v>238298.80511000002</v>
      </c>
      <c r="H102" s="2">
        <f t="shared" si="1"/>
        <v>0.26000000000931323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797882.21</v>
      </c>
      <c r="D108" s="1">
        <f>'PR-RAS'!E112</f>
        <v>780755.95</v>
      </c>
      <c r="E108" s="1">
        <v>0</v>
      </c>
      <c r="F108" s="1">
        <v>0</v>
      </c>
      <c r="G108" s="2">
        <f t="shared" si="0"/>
        <v>252455.16976999998</v>
      </c>
      <c r="H108" s="2">
        <f t="shared" si="1"/>
        <v>0.26000000000931323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797882.21</v>
      </c>
      <c r="D113" s="1">
        <f>'PR-RAS'!E117</f>
        <v>780755.95</v>
      </c>
      <c r="E113" s="1">
        <v>0</v>
      </c>
      <c r="F113" s="1">
        <v>0</v>
      </c>
      <c r="G113" s="2">
        <f t="shared" si="0"/>
        <v>264252.14032000001</v>
      </c>
      <c r="H113" s="2">
        <f t="shared" si="1"/>
        <v>0.26000000000931323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814651.47</v>
      </c>
      <c r="D120" s="1">
        <f>'PR-RAS'!E124</f>
        <v>1293048.0599999998</v>
      </c>
      <c r="E120" s="1">
        <v>0</v>
      </c>
      <c r="F120" s="1">
        <v>0</v>
      </c>
      <c r="G120" s="2">
        <f t="shared" si="0"/>
        <v>404688.96320999996</v>
      </c>
      <c r="H120" s="2">
        <f t="shared" si="1"/>
        <v>0.52999999979510903</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578432.96</v>
      </c>
      <c r="D121" s="1">
        <f>'PR-RAS'!E125</f>
        <v>1166420.8999999999</v>
      </c>
      <c r="E121" s="1">
        <v>0</v>
      </c>
      <c r="F121" s="1">
        <v>0</v>
      </c>
      <c r="G121" s="2">
        <f t="shared" si="0"/>
        <v>349352.97119999997</v>
      </c>
      <c r="H121" s="2">
        <f t="shared" si="1"/>
        <v>0.14000000013038516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2980.09</v>
      </c>
      <c r="D122" s="1">
        <f>'PR-RAS'!E126</f>
        <v>6452.64</v>
      </c>
      <c r="E122" s="1">
        <v>0</v>
      </c>
      <c r="F122" s="1">
        <v>0</v>
      </c>
      <c r="G122" s="2">
        <f t="shared" si="0"/>
        <v>1922.12977</v>
      </c>
      <c r="H122" s="2">
        <f t="shared" si="1"/>
        <v>0.4499999999998181</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575452.87</v>
      </c>
      <c r="D123" s="1">
        <f>'PR-RAS'!E127</f>
        <v>1159968.26</v>
      </c>
      <c r="E123" s="1">
        <v>0</v>
      </c>
      <c r="F123" s="1">
        <v>0</v>
      </c>
      <c r="G123" s="2">
        <f t="shared" si="0"/>
        <v>353237.50558</v>
      </c>
      <c r="H123" s="2">
        <f t="shared" si="1"/>
        <v>0.39000000001396984</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236218.51</v>
      </c>
      <c r="D124" s="1">
        <f>'PR-RAS'!E128</f>
        <v>126627.16</v>
      </c>
      <c r="E124" s="1">
        <v>0</v>
      </c>
      <c r="F124" s="1">
        <v>0</v>
      </c>
      <c r="G124" s="2">
        <f t="shared" si="0"/>
        <v>60205.158090000004</v>
      </c>
      <c r="H124" s="2">
        <f t="shared" si="1"/>
        <v>0.64999999999417923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159821.87</v>
      </c>
      <c r="D125" s="1">
        <f>'PR-RAS'!E129</f>
        <v>126627.16</v>
      </c>
      <c r="E125" s="1">
        <v>0</v>
      </c>
      <c r="F125" s="1">
        <v>0</v>
      </c>
      <c r="G125" s="2">
        <f t="shared" si="0"/>
        <v>51221.447560000001</v>
      </c>
      <c r="H125" s="2">
        <f t="shared" si="1"/>
        <v>0.29000000000814907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76396.639999999999</v>
      </c>
      <c r="D126" s="1">
        <f>'PR-RAS'!E130</f>
        <v>0</v>
      </c>
      <c r="E126" s="1">
        <v>0</v>
      </c>
      <c r="F126" s="1">
        <v>0</v>
      </c>
      <c r="G126" s="2">
        <f t="shared" si="0"/>
        <v>9549.58</v>
      </c>
      <c r="H126" s="2">
        <f t="shared" si="1"/>
        <v>0.36000000000058208</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4437642.63</v>
      </c>
      <c r="D129" s="1">
        <f>'PR-RAS'!E133</f>
        <v>4747580.6900000004</v>
      </c>
      <c r="E129" s="1">
        <v>0</v>
      </c>
      <c r="F129" s="1">
        <v>0</v>
      </c>
      <c r="G129" s="2">
        <f t="shared" si="0"/>
        <v>1783398.9132800002</v>
      </c>
      <c r="H129" s="2">
        <f t="shared" si="1"/>
        <v>0.67999999970197678</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4437642.63</v>
      </c>
      <c r="D130" s="1">
        <f>'PR-RAS'!E134</f>
        <v>4747580.6900000004</v>
      </c>
      <c r="E130" s="1">
        <v>0</v>
      </c>
      <c r="F130" s="1">
        <v>0</v>
      </c>
      <c r="G130" s="2">
        <f t="shared" si="0"/>
        <v>1797331.7172900003</v>
      </c>
      <c r="H130" s="2">
        <f t="shared" si="1"/>
        <v>0.67999999970197678</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4437642.63</v>
      </c>
      <c r="D131" s="1">
        <f>'PR-RAS'!E135</f>
        <v>4747580.6900000004</v>
      </c>
      <c r="E131" s="1">
        <v>0</v>
      </c>
      <c r="F131" s="1">
        <v>0</v>
      </c>
      <c r="G131" s="2">
        <f t="shared" si="0"/>
        <v>1811264.5213000004</v>
      </c>
      <c r="H131" s="2">
        <f t="shared" si="1"/>
        <v>0.67999999970197678</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9616.1200000000008</v>
      </c>
      <c r="E135" s="1">
        <v>0</v>
      </c>
      <c r="F135" s="1">
        <v>0</v>
      </c>
      <c r="G135" s="2">
        <f t="shared" si="0"/>
        <v>2577.1201600000004</v>
      </c>
      <c r="H135" s="2">
        <f t="shared" si="1"/>
        <v>0.12000000000080036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9616.1200000000008</v>
      </c>
      <c r="E146" s="1">
        <v>0</v>
      </c>
      <c r="F146" s="1">
        <v>0</v>
      </c>
      <c r="G146" s="2">
        <f t="shared" si="0"/>
        <v>2788.6748000000002</v>
      </c>
      <c r="H146" s="2">
        <f t="shared" si="1"/>
        <v>0.12000000000080036</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6732265.4400000004</v>
      </c>
      <c r="D147" s="1">
        <f>'PR-RAS'!E151</f>
        <v>7806213.2699999996</v>
      </c>
      <c r="E147" s="1">
        <v>0</v>
      </c>
      <c r="F147" s="1">
        <v>0</v>
      </c>
      <c r="G147" s="2">
        <f t="shared" si="0"/>
        <v>3262325.0290799998</v>
      </c>
      <c r="H147" s="2">
        <f t="shared" si="1"/>
        <v>0.7099999999627471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4879639.82</v>
      </c>
      <c r="D148" s="1">
        <f>'PR-RAS'!E152</f>
        <v>5500257.0599999996</v>
      </c>
      <c r="E148" s="1">
        <v>0</v>
      </c>
      <c r="F148" s="1">
        <v>0</v>
      </c>
      <c r="G148" s="2">
        <f t="shared" si="0"/>
        <v>2334382.6291799997</v>
      </c>
      <c r="H148" s="2">
        <f t="shared" si="1"/>
        <v>0.23999999929219484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3950254.16</v>
      </c>
      <c r="D149" s="1">
        <f>'PR-RAS'!E153</f>
        <v>4438656.3199999994</v>
      </c>
      <c r="E149" s="1">
        <v>0</v>
      </c>
      <c r="F149" s="1">
        <v>0</v>
      </c>
      <c r="G149" s="2">
        <f t="shared" si="0"/>
        <v>1898479.8863999997</v>
      </c>
      <c r="H149" s="2">
        <f t="shared" si="1"/>
        <v>0.47999999951571226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3776463.46</v>
      </c>
      <c r="D150" s="1">
        <f>'PR-RAS'!E154</f>
        <v>4285126.3899999997</v>
      </c>
      <c r="E150" s="1">
        <v>0</v>
      </c>
      <c r="F150" s="1">
        <v>0</v>
      </c>
      <c r="G150" s="2">
        <f t="shared" si="0"/>
        <v>1839660.7197599998</v>
      </c>
      <c r="H150" s="2">
        <f t="shared" si="1"/>
        <v>0.84999999962747097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527.05999999999995</v>
      </c>
      <c r="D151" s="1">
        <f>'PR-RAS'!E155</f>
        <v>9588.1</v>
      </c>
      <c r="E151" s="1">
        <v>0</v>
      </c>
      <c r="F151" s="1">
        <v>0</v>
      </c>
      <c r="G151" s="2">
        <f t="shared" si="0"/>
        <v>2955.489</v>
      </c>
      <c r="H151" s="2">
        <f t="shared" si="1"/>
        <v>0.16000000000030923</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172069.44</v>
      </c>
      <c r="D152" s="1">
        <f>'PR-RAS'!E156</f>
        <v>142640.49</v>
      </c>
      <c r="E152" s="1">
        <v>0</v>
      </c>
      <c r="F152" s="1">
        <v>0</v>
      </c>
      <c r="G152" s="2">
        <f t="shared" si="0"/>
        <v>69059.913419999997</v>
      </c>
      <c r="H152" s="2">
        <f t="shared" si="1"/>
        <v>0.92999999999301508</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1194.2</v>
      </c>
      <c r="D153" s="1">
        <f>'PR-RAS'!E157</f>
        <v>1301.3399999999999</v>
      </c>
      <c r="E153" s="1">
        <v>0</v>
      </c>
      <c r="F153" s="1">
        <v>0</v>
      </c>
      <c r="G153" s="2">
        <f t="shared" si="0"/>
        <v>577.12576000000001</v>
      </c>
      <c r="H153" s="2">
        <f t="shared" si="1"/>
        <v>0.53999999999996362</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289076.67</v>
      </c>
      <c r="D154" s="1">
        <f>'PR-RAS'!E158</f>
        <v>327041.7</v>
      </c>
      <c r="E154" s="1">
        <v>0</v>
      </c>
      <c r="F154" s="1">
        <v>0</v>
      </c>
      <c r="G154" s="2">
        <f t="shared" si="0"/>
        <v>144303.49071000001</v>
      </c>
      <c r="H154" s="2">
        <f t="shared" si="1"/>
        <v>0.63000000000465661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640308.99</v>
      </c>
      <c r="D155" s="1">
        <f>'PR-RAS'!E159</f>
        <v>734559.04</v>
      </c>
      <c r="E155" s="1">
        <v>0</v>
      </c>
      <c r="F155" s="1">
        <v>0</v>
      </c>
      <c r="G155" s="2">
        <f t="shared" si="0"/>
        <v>324851.76878000004</v>
      </c>
      <c r="H155" s="2">
        <f t="shared" si="1"/>
        <v>5.0000000046566129E-2</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640218.4</v>
      </c>
      <c r="D157" s="1">
        <f>'PR-RAS'!E161</f>
        <v>734454.49</v>
      </c>
      <c r="E157" s="1">
        <v>0</v>
      </c>
      <c r="F157" s="1">
        <v>0</v>
      </c>
      <c r="G157" s="2">
        <f t="shared" si="0"/>
        <v>329023.87127999996</v>
      </c>
      <c r="H157" s="2">
        <f t="shared" si="1"/>
        <v>0.89000000001396984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90.59</v>
      </c>
      <c r="D158" s="1">
        <f>'PR-RAS'!E162</f>
        <v>104.55</v>
      </c>
      <c r="E158" s="1">
        <v>0</v>
      </c>
      <c r="F158" s="1">
        <v>0</v>
      </c>
      <c r="G158" s="2">
        <f t="shared" si="0"/>
        <v>47.05133</v>
      </c>
      <c r="H158" s="2">
        <f t="shared" si="1"/>
        <v>0.85999999999999943</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1695922.4300000002</v>
      </c>
      <c r="D159" s="1">
        <f>'PR-RAS'!E163</f>
        <v>2078629.7200000002</v>
      </c>
      <c r="E159" s="1">
        <v>0</v>
      </c>
      <c r="F159" s="1">
        <v>0</v>
      </c>
      <c r="G159" s="2">
        <f t="shared" si="0"/>
        <v>924802.73546000023</v>
      </c>
      <c r="H159" s="2">
        <f t="shared" si="1"/>
        <v>0.7099999999627471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381866.88</v>
      </c>
      <c r="D160" s="1">
        <f>'PR-RAS'!E164</f>
        <v>447475.20000000001</v>
      </c>
      <c r="E160" s="1">
        <v>0</v>
      </c>
      <c r="F160" s="1">
        <v>0</v>
      </c>
      <c r="G160" s="2">
        <f t="shared" si="0"/>
        <v>203013.94752000002</v>
      </c>
      <c r="H160" s="2">
        <f t="shared" si="1"/>
        <v>0.32000000000698492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214032.67</v>
      </c>
      <c r="D161" s="1">
        <f>'PR-RAS'!E165</f>
        <v>264661.13</v>
      </c>
      <c r="E161" s="1">
        <v>0</v>
      </c>
      <c r="F161" s="1">
        <v>0</v>
      </c>
      <c r="G161" s="2">
        <f t="shared" si="0"/>
        <v>118936.78880000001</v>
      </c>
      <c r="H161" s="2">
        <f t="shared" si="1"/>
        <v>0.45999999999185093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99399.039999999994</v>
      </c>
      <c r="D162" s="1">
        <f>'PR-RAS'!E166</f>
        <v>102378.01</v>
      </c>
      <c r="E162" s="1">
        <v>0</v>
      </c>
      <c r="F162" s="1">
        <v>0</v>
      </c>
      <c r="G162" s="2">
        <f t="shared" si="0"/>
        <v>48968.964659999998</v>
      </c>
      <c r="H162" s="2">
        <f t="shared" si="1"/>
        <v>4.9999999988358468E-2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68345.98</v>
      </c>
      <c r="D163" s="1">
        <f>'PR-RAS'!E167</f>
        <v>80436.06</v>
      </c>
      <c r="E163" s="1">
        <v>0</v>
      </c>
      <c r="F163" s="1">
        <v>0</v>
      </c>
      <c r="G163" s="2">
        <f t="shared" si="0"/>
        <v>37133.332199999997</v>
      </c>
      <c r="H163" s="2">
        <f t="shared" si="1"/>
        <v>8.000000000174623E-2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89.19</v>
      </c>
      <c r="D164" s="1">
        <f>'PR-RAS'!E168</f>
        <v>0</v>
      </c>
      <c r="E164" s="1">
        <v>0</v>
      </c>
      <c r="F164" s="1">
        <v>0</v>
      </c>
      <c r="G164" s="2">
        <f t="shared" si="0"/>
        <v>14.53797</v>
      </c>
      <c r="H164" s="2">
        <f t="shared" si="1"/>
        <v>0.18999999999999773</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262903.01</v>
      </c>
      <c r="D165" s="1">
        <f>'PR-RAS'!E169</f>
        <v>189214.16</v>
      </c>
      <c r="E165" s="1">
        <v>0</v>
      </c>
      <c r="F165" s="1">
        <v>0</v>
      </c>
      <c r="G165" s="2">
        <f t="shared" si="0"/>
        <v>105178.33812000001</v>
      </c>
      <c r="H165" s="2">
        <f t="shared" si="1"/>
        <v>0.17000000001280569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46804.56</v>
      </c>
      <c r="D166" s="1">
        <f>'PR-RAS'!E170</f>
        <v>40173.83</v>
      </c>
      <c r="E166" s="1">
        <v>0</v>
      </c>
      <c r="F166" s="1">
        <v>0</v>
      </c>
      <c r="G166" s="2">
        <f t="shared" si="0"/>
        <v>20980.116300000002</v>
      </c>
      <c r="H166" s="2">
        <f t="shared" si="1"/>
        <v>0.61000000000058208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168580.73</v>
      </c>
      <c r="D168" s="1">
        <f>'PR-RAS'!E172</f>
        <v>113519.24</v>
      </c>
      <c r="E168" s="1">
        <v>0</v>
      </c>
      <c r="F168" s="1">
        <v>0</v>
      </c>
      <c r="G168" s="2">
        <f t="shared" si="0"/>
        <v>66068.408070000005</v>
      </c>
      <c r="H168" s="2">
        <f t="shared" si="1"/>
        <v>0.50999999999476131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46401.56</v>
      </c>
      <c r="D169" s="1">
        <f>'PR-RAS'!E173</f>
        <v>33930.07</v>
      </c>
      <c r="E169" s="1">
        <v>0</v>
      </c>
      <c r="F169" s="1">
        <v>0</v>
      </c>
      <c r="G169" s="2">
        <f t="shared" si="0"/>
        <v>19195.9656</v>
      </c>
      <c r="H169" s="2">
        <f t="shared" si="1"/>
        <v>0.51000000000203727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117.39</v>
      </c>
      <c r="D170" s="1">
        <f>'PR-RAS'!E174</f>
        <v>510.87</v>
      </c>
      <c r="E170" s="1">
        <v>0</v>
      </c>
      <c r="F170" s="1">
        <v>0</v>
      </c>
      <c r="G170" s="2">
        <f t="shared" si="0"/>
        <v>192.51297000000002</v>
      </c>
      <c r="H170" s="2">
        <f t="shared" si="1"/>
        <v>0.51999999999999602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998.77</v>
      </c>
      <c r="D172" s="1">
        <f>'PR-RAS'!E176</f>
        <v>1080.1500000000001</v>
      </c>
      <c r="E172" s="1">
        <v>0</v>
      </c>
      <c r="F172" s="1">
        <v>0</v>
      </c>
      <c r="G172" s="2">
        <f t="shared" si="0"/>
        <v>540.2009700000001</v>
      </c>
      <c r="H172" s="2">
        <f t="shared" si="1"/>
        <v>0.38000000000010914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876789.08000000007</v>
      </c>
      <c r="D173" s="1">
        <f>'PR-RAS'!E177</f>
        <v>1219335.2000000002</v>
      </c>
      <c r="E173" s="1">
        <v>0</v>
      </c>
      <c r="F173" s="1">
        <v>0</v>
      </c>
      <c r="G173" s="2">
        <f t="shared" si="0"/>
        <v>570259.03055999998</v>
      </c>
      <c r="H173" s="2">
        <f t="shared" si="1"/>
        <v>0.28000000026077032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39398.92</v>
      </c>
      <c r="D174" s="1">
        <f>'PR-RAS'!E178</f>
        <v>48126.04</v>
      </c>
      <c r="E174" s="1">
        <v>0</v>
      </c>
      <c r="F174" s="1">
        <v>0</v>
      </c>
      <c r="G174" s="2">
        <f t="shared" si="0"/>
        <v>23467.623</v>
      </c>
      <c r="H174" s="2">
        <f t="shared" si="1"/>
        <v>0.12000000000261934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46610.13</v>
      </c>
      <c r="D175" s="1">
        <f>'PR-RAS'!E179</f>
        <v>40597.919999999998</v>
      </c>
      <c r="E175" s="1">
        <v>0</v>
      </c>
      <c r="F175" s="1">
        <v>0</v>
      </c>
      <c r="G175" s="2">
        <f t="shared" si="0"/>
        <v>22238.23878</v>
      </c>
      <c r="H175" s="2">
        <f t="shared" si="1"/>
        <v>0.20999999999912689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73752.259999999995</v>
      </c>
      <c r="D176" s="1">
        <f>'PR-RAS'!E180</f>
        <v>59748.63</v>
      </c>
      <c r="E176" s="1">
        <v>0</v>
      </c>
      <c r="F176" s="1">
        <v>0</v>
      </c>
      <c r="G176" s="2">
        <f t="shared" si="0"/>
        <v>33818.665999999997</v>
      </c>
      <c r="H176" s="2">
        <f t="shared" si="1"/>
        <v>0.62999999999738066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13802.72</v>
      </c>
      <c r="D177" s="1">
        <f>'PR-RAS'!E181</f>
        <v>14518.77</v>
      </c>
      <c r="E177" s="1">
        <v>0</v>
      </c>
      <c r="F177" s="1">
        <v>0</v>
      </c>
      <c r="G177" s="2">
        <f t="shared" si="0"/>
        <v>7539.8857600000001</v>
      </c>
      <c r="H177" s="2">
        <f t="shared" si="1"/>
        <v>0.51000000000021828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91183.98</v>
      </c>
      <c r="D178" s="1">
        <f>'PR-RAS'!E182</f>
        <v>74887.649999999994</v>
      </c>
      <c r="E178" s="1">
        <v>0</v>
      </c>
      <c r="F178" s="1">
        <v>0</v>
      </c>
      <c r="G178" s="2">
        <f t="shared" si="0"/>
        <v>42649.792559999994</v>
      </c>
      <c r="H178" s="2">
        <f t="shared" si="1"/>
        <v>0.3700000000098953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27588.959999999999</v>
      </c>
      <c r="D179" s="1">
        <f>'PR-RAS'!E183</f>
        <v>7244.5</v>
      </c>
      <c r="E179" s="1">
        <v>0</v>
      </c>
      <c r="F179" s="1">
        <v>0</v>
      </c>
      <c r="G179" s="2">
        <f t="shared" si="0"/>
        <v>7489.8768799999998</v>
      </c>
      <c r="H179" s="2">
        <f t="shared" si="1"/>
        <v>0.54000000000087311</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519623.7</v>
      </c>
      <c r="D180" s="1">
        <f>'PR-RAS'!E184</f>
        <v>845281.02</v>
      </c>
      <c r="E180" s="1">
        <v>0</v>
      </c>
      <c r="F180" s="1">
        <v>0</v>
      </c>
      <c r="G180" s="2">
        <f t="shared" si="0"/>
        <v>395623.24746000004</v>
      </c>
      <c r="H180" s="2">
        <f t="shared" si="1"/>
        <v>0.32000000000698492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66.3</v>
      </c>
      <c r="D181" s="1">
        <f>'PR-RAS'!E185</f>
        <v>301.11</v>
      </c>
      <c r="E181" s="1">
        <v>0</v>
      </c>
      <c r="F181" s="1">
        <v>0</v>
      </c>
      <c r="G181" s="2">
        <f t="shared" si="0"/>
        <v>120.33359999999999</v>
      </c>
      <c r="H181" s="2">
        <f t="shared" si="1"/>
        <v>0.4100000000000108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64762.11</v>
      </c>
      <c r="D182" s="1">
        <f>'PR-RAS'!E186</f>
        <v>128629.56</v>
      </c>
      <c r="E182" s="1">
        <v>0</v>
      </c>
      <c r="F182" s="1">
        <v>0</v>
      </c>
      <c r="G182" s="2">
        <f t="shared" si="0"/>
        <v>58285.842629999992</v>
      </c>
      <c r="H182" s="2">
        <f t="shared" si="1"/>
        <v>0.55000000000291038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23009.57</v>
      </c>
      <c r="D183" s="1">
        <f>'PR-RAS'!E187</f>
        <v>25605.06</v>
      </c>
      <c r="E183" s="1">
        <v>0</v>
      </c>
      <c r="F183" s="1">
        <v>0</v>
      </c>
      <c r="G183" s="2">
        <f t="shared" si="0"/>
        <v>13507.98358</v>
      </c>
      <c r="H183" s="2">
        <f t="shared" si="1"/>
        <v>0.49000000000160071</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151353.88999999998</v>
      </c>
      <c r="D184" s="1">
        <f>'PR-RAS'!E188</f>
        <v>197000.1</v>
      </c>
      <c r="E184" s="1">
        <v>0</v>
      </c>
      <c r="F184" s="1">
        <v>0</v>
      </c>
      <c r="G184" s="2">
        <f t="shared" si="0"/>
        <v>99799.798469999994</v>
      </c>
      <c r="H184" s="2">
        <f t="shared" si="1"/>
        <v>0.21000000002095476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6074.67</v>
      </c>
      <c r="D186" s="1">
        <f>'PR-RAS'!E190</f>
        <v>6713.96</v>
      </c>
      <c r="E186" s="1">
        <v>0</v>
      </c>
      <c r="F186" s="1">
        <v>0</v>
      </c>
      <c r="G186" s="2">
        <f t="shared" si="0"/>
        <v>3607.9791500000001</v>
      </c>
      <c r="H186" s="2">
        <f t="shared" si="1"/>
        <v>0.36999999999989086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67232.23</v>
      </c>
      <c r="D187" s="1">
        <f>'PR-RAS'!E191</f>
        <v>99796.67</v>
      </c>
      <c r="E187" s="1">
        <v>0</v>
      </c>
      <c r="F187" s="1">
        <v>0</v>
      </c>
      <c r="G187" s="2">
        <f t="shared" si="0"/>
        <v>49629.556020000004</v>
      </c>
      <c r="H187" s="2">
        <f t="shared" si="1"/>
        <v>0.55999999999767169</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35101.68</v>
      </c>
      <c r="D188" s="1">
        <f>'PR-RAS'!E192</f>
        <v>32621.71</v>
      </c>
      <c r="E188" s="1">
        <v>0</v>
      </c>
      <c r="F188" s="1">
        <v>0</v>
      </c>
      <c r="G188" s="2">
        <f t="shared" si="0"/>
        <v>18764.5337</v>
      </c>
      <c r="H188" s="2">
        <f t="shared" si="1"/>
        <v>0.61000000000058208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5861.71</v>
      </c>
      <c r="D189" s="1">
        <f>'PR-RAS'!E193</f>
        <v>6017.57</v>
      </c>
      <c r="E189" s="1">
        <v>0</v>
      </c>
      <c r="F189" s="1">
        <v>0</v>
      </c>
      <c r="G189" s="2">
        <f t="shared" si="0"/>
        <v>3364.6077999999998</v>
      </c>
      <c r="H189" s="2">
        <f t="shared" si="1"/>
        <v>0.72000000000025466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643.39</v>
      </c>
      <c r="D190" s="1">
        <f>'PR-RAS'!E194</f>
        <v>0</v>
      </c>
      <c r="E190" s="1">
        <v>0</v>
      </c>
      <c r="F190" s="1">
        <v>0</v>
      </c>
      <c r="G190" s="2">
        <f t="shared" si="0"/>
        <v>121.60070999999999</v>
      </c>
      <c r="H190" s="2">
        <f t="shared" si="1"/>
        <v>0.38999999999998636</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36440.21</v>
      </c>
      <c r="D191" s="1">
        <f>'PR-RAS'!E195</f>
        <v>51850.19</v>
      </c>
      <c r="E191" s="1">
        <v>0</v>
      </c>
      <c r="F191" s="1">
        <v>0</v>
      </c>
      <c r="G191" s="2">
        <f t="shared" si="0"/>
        <v>26626.712100000001</v>
      </c>
      <c r="H191" s="2">
        <f t="shared" si="1"/>
        <v>0.40000000000145519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17897.41</v>
      </c>
      <c r="D192" s="1">
        <f>'PR-RAS'!E196</f>
        <v>20351.98</v>
      </c>
      <c r="E192" s="1">
        <v>0</v>
      </c>
      <c r="F192" s="1">
        <v>0</v>
      </c>
      <c r="G192" s="2">
        <f t="shared" si="0"/>
        <v>11192.861669999998</v>
      </c>
      <c r="H192" s="2">
        <f t="shared" si="1"/>
        <v>0.43000000000029104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17897.41</v>
      </c>
      <c r="D206" s="1">
        <f>'PR-RAS'!E210</f>
        <v>20351.98</v>
      </c>
      <c r="E206" s="1">
        <v>0</v>
      </c>
      <c r="F206" s="1">
        <v>0</v>
      </c>
      <c r="G206" s="2">
        <f t="shared" si="0"/>
        <v>12013.280849999999</v>
      </c>
      <c r="H206" s="2">
        <f t="shared" si="1"/>
        <v>0.43000000000029104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15696.58</v>
      </c>
      <c r="D207" s="1">
        <f>'PR-RAS'!E211</f>
        <v>17379.43</v>
      </c>
      <c r="E207" s="1">
        <v>0</v>
      </c>
      <c r="F207" s="1">
        <v>0</v>
      </c>
      <c r="G207" s="2">
        <f t="shared" si="0"/>
        <v>10393.82064</v>
      </c>
      <c r="H207" s="2">
        <f t="shared" si="1"/>
        <v>0.8500000000003638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262.92</v>
      </c>
      <c r="D208" s="1">
        <f>'PR-RAS'!E212</f>
        <v>131.84</v>
      </c>
      <c r="E208" s="1">
        <v>0</v>
      </c>
      <c r="F208" s="1">
        <v>0</v>
      </c>
      <c r="G208" s="2">
        <f t="shared" si="0"/>
        <v>109.00619999999999</v>
      </c>
      <c r="H208" s="2">
        <f t="shared" si="1"/>
        <v>0.23999999999998067</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1937.91</v>
      </c>
      <c r="D209" s="1">
        <f>'PR-RAS'!E213</f>
        <v>2840.71</v>
      </c>
      <c r="E209" s="1">
        <v>0</v>
      </c>
      <c r="F209" s="1">
        <v>0</v>
      </c>
      <c r="G209" s="2">
        <f t="shared" si="0"/>
        <v>1584.8206399999999</v>
      </c>
      <c r="H209" s="2">
        <f t="shared" si="1"/>
        <v>0.37999999999988177</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28803.19</v>
      </c>
      <c r="D211" s="1">
        <f>'PR-RAS'!E215</f>
        <v>770.99</v>
      </c>
      <c r="E211" s="1">
        <v>0</v>
      </c>
      <c r="F211" s="1">
        <v>0</v>
      </c>
      <c r="G211" s="2">
        <f t="shared" si="0"/>
        <v>6372.4856999999993</v>
      </c>
      <c r="H211" s="2">
        <f t="shared" si="1"/>
        <v>0.19999999999868123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28803.19</v>
      </c>
      <c r="D219" s="1">
        <f>'PR-RAS'!E223</f>
        <v>770.99</v>
      </c>
      <c r="E219" s="1">
        <v>0</v>
      </c>
      <c r="F219" s="1">
        <v>0</v>
      </c>
      <c r="G219" s="2">
        <f t="shared" si="0"/>
        <v>6615.2470599999997</v>
      </c>
      <c r="H219" s="2">
        <f t="shared" si="1"/>
        <v>0.19999999999868123</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105468.88</v>
      </c>
      <c r="D220" s="1">
        <f>'PR-RAS'!E224</f>
        <v>201731.5</v>
      </c>
      <c r="E220" s="1">
        <v>0</v>
      </c>
      <c r="F220" s="1">
        <v>0</v>
      </c>
      <c r="G220" s="2">
        <f t="shared" si="0"/>
        <v>111456.08172</v>
      </c>
      <c r="H220" s="2">
        <f t="shared" si="1"/>
        <v>0.61999999999534339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88321.05</v>
      </c>
      <c r="D224" s="1">
        <f>'PR-RAS'!E228</f>
        <v>185496.87</v>
      </c>
      <c r="E224" s="1">
        <v>0</v>
      </c>
      <c r="F224" s="1">
        <v>0</v>
      </c>
      <c r="G224" s="2">
        <f t="shared" si="0"/>
        <v>102427.19817</v>
      </c>
      <c r="H224" s="2">
        <f t="shared" si="1"/>
        <v>0.180000000007567</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88321.05</v>
      </c>
      <c r="D225" s="1">
        <f>'PR-RAS'!E229</f>
        <v>185496.87</v>
      </c>
      <c r="E225" s="1">
        <v>0</v>
      </c>
      <c r="F225" s="1">
        <v>0</v>
      </c>
      <c r="G225" s="2">
        <f t="shared" si="0"/>
        <v>102886.51295999999</v>
      </c>
      <c r="H225" s="2">
        <f t="shared" si="1"/>
        <v>0.180000000007567</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17147.829999999998</v>
      </c>
      <c r="D243" s="1">
        <f>'PR-RAS'!E247</f>
        <v>16234.63</v>
      </c>
      <c r="E243" s="1">
        <v>0</v>
      </c>
      <c r="F243" s="1">
        <v>0</v>
      </c>
      <c r="G243" s="2">
        <f t="shared" si="0"/>
        <v>12007.335779999999</v>
      </c>
      <c r="H243" s="2">
        <f t="shared" si="1"/>
        <v>0.5400000000026921</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2554.11</v>
      </c>
      <c r="D244" s="1">
        <f>'PR-RAS'!E248</f>
        <v>0</v>
      </c>
      <c r="E244" s="1">
        <v>0</v>
      </c>
      <c r="F244" s="1">
        <v>0</v>
      </c>
      <c r="G244" s="2">
        <f t="shared" si="0"/>
        <v>620.64873</v>
      </c>
      <c r="H244" s="2">
        <f t="shared" si="1"/>
        <v>0.11000000000012733</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14593.72</v>
      </c>
      <c r="D246" s="1">
        <f>'PR-RAS'!E250</f>
        <v>16234.63</v>
      </c>
      <c r="E246" s="1">
        <v>0</v>
      </c>
      <c r="F246" s="1">
        <v>0</v>
      </c>
      <c r="G246" s="2">
        <f t="shared" si="0"/>
        <v>11530.4301</v>
      </c>
      <c r="H246" s="2">
        <f t="shared" si="1"/>
        <v>0.65000000000145519</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3875.51</v>
      </c>
      <c r="D248" s="1">
        <f>'PR-RAS'!E252</f>
        <v>1149.52</v>
      </c>
      <c r="E248" s="1">
        <v>0</v>
      </c>
      <c r="F248" s="1">
        <v>0</v>
      </c>
      <c r="G248" s="2">
        <f t="shared" si="0"/>
        <v>1525.11385</v>
      </c>
      <c r="H248" s="2">
        <f t="shared" si="1"/>
        <v>0.96999999999979991</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3875.51</v>
      </c>
      <c r="D255" s="1">
        <f>'PR-RAS'!E259</f>
        <v>1149.52</v>
      </c>
      <c r="E255" s="1">
        <v>0</v>
      </c>
      <c r="F255" s="1">
        <v>0</v>
      </c>
      <c r="G255" s="2">
        <f t="shared" si="0"/>
        <v>1568.3357000000001</v>
      </c>
      <c r="H255" s="2">
        <f t="shared" si="1"/>
        <v>0.96999999999979991</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3875.51</v>
      </c>
      <c r="D256" s="1">
        <f>'PR-RAS'!E260</f>
        <v>1149.52</v>
      </c>
      <c r="E256" s="1">
        <v>0</v>
      </c>
      <c r="F256" s="1">
        <v>0</v>
      </c>
      <c r="G256" s="2">
        <f t="shared" si="0"/>
        <v>1574.51025</v>
      </c>
      <c r="H256" s="2">
        <f t="shared" si="1"/>
        <v>0.96999999999979991</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658.2</v>
      </c>
      <c r="D259" s="1">
        <f>'PR-RAS'!E263</f>
        <v>3322.5</v>
      </c>
      <c r="E259" s="1">
        <v>0</v>
      </c>
      <c r="F259" s="1">
        <v>0</v>
      </c>
      <c r="G259" s="2">
        <f t="shared" si="0"/>
        <v>1884.2256</v>
      </c>
      <c r="H259" s="2">
        <f t="shared" si="1"/>
        <v>0.70000000000004547</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658.2</v>
      </c>
      <c r="D260" s="1">
        <f>'PR-RAS'!E264</f>
        <v>3322.5</v>
      </c>
      <c r="E260" s="1">
        <v>0</v>
      </c>
      <c r="F260" s="1">
        <v>0</v>
      </c>
      <c r="G260" s="2">
        <f t="shared" si="0"/>
        <v>1891.5288</v>
      </c>
      <c r="H260" s="2">
        <f t="shared" si="1"/>
        <v>0.70000000000004547</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605.22</v>
      </c>
      <c r="D261" s="1">
        <f>'PR-RAS'!E265</f>
        <v>3322.5</v>
      </c>
      <c r="E261" s="1">
        <v>0</v>
      </c>
      <c r="F261" s="1">
        <v>0</v>
      </c>
      <c r="G261" s="2">
        <f t="shared" si="0"/>
        <v>1885.0572000000002</v>
      </c>
      <c r="H261" s="2">
        <f t="shared" si="1"/>
        <v>0.72000000000002728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52.98</v>
      </c>
      <c r="D262" s="1">
        <f>'PR-RAS'!E266</f>
        <v>0</v>
      </c>
      <c r="E262" s="1">
        <v>0</v>
      </c>
      <c r="F262" s="1">
        <v>0</v>
      </c>
      <c r="G262" s="2">
        <f t="shared" si="0"/>
        <v>13.827779999999999</v>
      </c>
      <c r="H262" s="2">
        <f t="shared" si="1"/>
        <v>2.0000000000003126E-2</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6732265.4400000004</v>
      </c>
      <c r="D285" s="1">
        <f>'PR-RAS'!E289</f>
        <v>7806213.2699999996</v>
      </c>
      <c r="E285" s="1">
        <v>0</v>
      </c>
      <c r="F285" s="1">
        <v>0</v>
      </c>
      <c r="G285" s="2">
        <f t="shared" si="8"/>
        <v>6345892.5223199995</v>
      </c>
      <c r="H285" s="2">
        <f t="shared" si="9"/>
        <v>0.7099999999627471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707069.16999999899</v>
      </c>
      <c r="D286" s="1">
        <f>'PR-RAS'!E290</f>
        <v>0</v>
      </c>
      <c r="E286" s="1">
        <v>0</v>
      </c>
      <c r="F286" s="1">
        <v>0</v>
      </c>
      <c r="G286" s="2">
        <f t="shared" si="8"/>
        <v>201514.71344999969</v>
      </c>
      <c r="H286" s="2">
        <f t="shared" si="9"/>
        <v>0.16999999899417162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91373.969999999739</v>
      </c>
      <c r="E287" s="1">
        <v>0</v>
      </c>
      <c r="F287" s="1">
        <v>0</v>
      </c>
      <c r="G287" s="2">
        <f t="shared" si="8"/>
        <v>52265.910839999844</v>
      </c>
      <c r="H287" s="2">
        <f t="shared" si="9"/>
        <v>3.0000000260770321E-2</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947395.37</v>
      </c>
      <c r="D288" s="1">
        <f>'PR-RAS'!E292</f>
        <v>1068176.17</v>
      </c>
      <c r="E288" s="1">
        <v>0</v>
      </c>
      <c r="F288" s="1">
        <v>0</v>
      </c>
      <c r="G288" s="2">
        <f t="shared" si="8"/>
        <v>885035.59276999987</v>
      </c>
      <c r="H288" s="2">
        <f t="shared" si="9"/>
        <v>0.53999999992083758</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106313.45</v>
      </c>
      <c r="D290" s="1">
        <f>'PR-RAS'!E294</f>
        <v>134299.54</v>
      </c>
      <c r="E290" s="1">
        <v>0</v>
      </c>
      <c r="F290" s="1">
        <v>0</v>
      </c>
      <c r="G290" s="2">
        <f t="shared" si="8"/>
        <v>108349.72117</v>
      </c>
      <c r="H290" s="2">
        <f t="shared" si="9"/>
        <v>0.90999999998894054</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22538.03</v>
      </c>
      <c r="D291" s="1">
        <f>'PR-RAS'!E295</f>
        <v>54457.23</v>
      </c>
      <c r="E291" s="1">
        <v>0</v>
      </c>
      <c r="F291" s="1">
        <v>0</v>
      </c>
      <c r="G291" s="2">
        <f t="shared" si="8"/>
        <v>38121.222099999992</v>
      </c>
      <c r="H291" s="2">
        <f t="shared" si="9"/>
        <v>0.26000000000203727</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3772.84</v>
      </c>
      <c r="D293" s="1">
        <f>'PR-RAS'!E298</f>
        <v>9122.49</v>
      </c>
      <c r="E293" s="1">
        <v>0</v>
      </c>
      <c r="F293" s="1">
        <v>0</v>
      </c>
      <c r="G293" s="2">
        <f t="shared" si="8"/>
        <v>6429.2034399999993</v>
      </c>
      <c r="H293" s="2">
        <f t="shared" si="9"/>
        <v>0.6499999999996362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3772.84</v>
      </c>
      <c r="D306" s="1">
        <f>'PR-RAS'!E311</f>
        <v>9122.49</v>
      </c>
      <c r="E306" s="1">
        <v>0</v>
      </c>
      <c r="F306" s="1">
        <v>0</v>
      </c>
      <c r="G306" s="2">
        <f t="shared" si="8"/>
        <v>6715.4350999999997</v>
      </c>
      <c r="H306" s="2">
        <f t="shared" si="9"/>
        <v>0.6499999999996362</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195.62</v>
      </c>
      <c r="D307" s="1">
        <f>'PR-RAS'!E312</f>
        <v>0</v>
      </c>
      <c r="E307" s="1">
        <v>0</v>
      </c>
      <c r="F307" s="1">
        <v>0</v>
      </c>
      <c r="G307" s="2">
        <f t="shared" si="8"/>
        <v>59.859720000000003</v>
      </c>
      <c r="H307" s="2">
        <f t="shared" si="9"/>
        <v>0.37999999999999545</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195.62</v>
      </c>
      <c r="D308" s="1">
        <f>'PR-RAS'!E313</f>
        <v>0</v>
      </c>
      <c r="E308" s="1">
        <v>0</v>
      </c>
      <c r="F308" s="1">
        <v>0</v>
      </c>
      <c r="G308" s="2">
        <f t="shared" si="8"/>
        <v>60.055340000000001</v>
      </c>
      <c r="H308" s="2">
        <f t="shared" si="9"/>
        <v>0.37999999999999545</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498.05</v>
      </c>
      <c r="D312" s="1">
        <f>'PR-RAS'!E317</f>
        <v>1622.49</v>
      </c>
      <c r="E312" s="1">
        <v>0</v>
      </c>
      <c r="F312" s="1">
        <v>0</v>
      </c>
      <c r="G312" s="2">
        <f t="shared" si="8"/>
        <v>1164.08233</v>
      </c>
      <c r="H312" s="2">
        <f t="shared" si="9"/>
        <v>0.54000000000002046</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498.05</v>
      </c>
      <c r="D313" s="1">
        <f>'PR-RAS'!E318</f>
        <v>1622.49</v>
      </c>
      <c r="E313" s="1">
        <v>0</v>
      </c>
      <c r="F313" s="1">
        <v>0</v>
      </c>
      <c r="G313" s="2">
        <f t="shared" si="8"/>
        <v>1167.82536</v>
      </c>
      <c r="H313" s="2">
        <f t="shared" si="9"/>
        <v>0.54000000000002046</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3079.17</v>
      </c>
      <c r="D321" s="1">
        <f>'PR-RAS'!E326</f>
        <v>7500</v>
      </c>
      <c r="E321" s="1">
        <v>0</v>
      </c>
      <c r="F321" s="1">
        <v>0</v>
      </c>
      <c r="G321" s="2">
        <f t="shared" si="8"/>
        <v>5785.3343999999997</v>
      </c>
      <c r="H321" s="2">
        <f t="shared" si="9"/>
        <v>0.17000000000007276</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3079.17</v>
      </c>
      <c r="D322" s="1">
        <f>'PR-RAS'!E327</f>
        <v>7500</v>
      </c>
      <c r="E322" s="1">
        <v>0</v>
      </c>
      <c r="F322" s="1">
        <v>0</v>
      </c>
      <c r="G322" s="2">
        <f t="shared" si="8"/>
        <v>5803.4135699999997</v>
      </c>
      <c r="H322" s="2">
        <f t="shared" si="9"/>
        <v>0.17000000000007276</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594391.39</v>
      </c>
      <c r="D345" s="1">
        <f>'PR-RAS'!E350</f>
        <v>311916.45</v>
      </c>
      <c r="E345" s="1">
        <v>0</v>
      </c>
      <c r="F345" s="1">
        <v>0</v>
      </c>
      <c r="G345" s="2">
        <f t="shared" si="8"/>
        <v>419069.15575999999</v>
      </c>
      <c r="H345" s="2">
        <f t="shared" si="9"/>
        <v>0.84000000002561137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285360.21999999997</v>
      </c>
      <c r="D346" s="1">
        <f>'PR-RAS'!E351</f>
        <v>142116.38</v>
      </c>
      <c r="E346" s="1">
        <v>0</v>
      </c>
      <c r="F346" s="1">
        <v>0</v>
      </c>
      <c r="G346" s="2">
        <f t="shared" si="8"/>
        <v>196509.57809999998</v>
      </c>
      <c r="H346" s="2">
        <f t="shared" si="9"/>
        <v>0.59999999997671694</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285360.21999999997</v>
      </c>
      <c r="D351" s="1">
        <f>'PR-RAS'!E356</f>
        <v>142116.38</v>
      </c>
      <c r="E351" s="1">
        <v>0</v>
      </c>
      <c r="F351" s="1">
        <v>0</v>
      </c>
      <c r="G351" s="2">
        <f t="shared" si="8"/>
        <v>199357.54299999998</v>
      </c>
      <c r="H351" s="2">
        <f t="shared" si="9"/>
        <v>0.59999999997671694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285360.21999999997</v>
      </c>
      <c r="D355" s="1">
        <f>'PR-RAS'!E360</f>
        <v>142116.38</v>
      </c>
      <c r="E355" s="1">
        <v>0</v>
      </c>
      <c r="F355" s="1">
        <v>0</v>
      </c>
      <c r="G355" s="2">
        <f t="shared" si="8"/>
        <v>201635.91491999998</v>
      </c>
      <c r="H355" s="2">
        <f t="shared" si="9"/>
        <v>0.59999999997671694</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303162.49</v>
      </c>
      <c r="D358" s="1">
        <f>'PR-RAS'!E363</f>
        <v>168089.56</v>
      </c>
      <c r="E358" s="1">
        <v>0</v>
      </c>
      <c r="F358" s="1">
        <v>0</v>
      </c>
      <c r="G358" s="2">
        <f t="shared" si="8"/>
        <v>228244.95476999998</v>
      </c>
      <c r="H358" s="2">
        <f t="shared" si="9"/>
        <v>0.92999999999301508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14202.23</v>
      </c>
      <c r="D359" s="1">
        <f>'PR-RAS'!E364</f>
        <v>22496.75</v>
      </c>
      <c r="E359" s="1">
        <v>0</v>
      </c>
      <c r="F359" s="1">
        <v>0</v>
      </c>
      <c r="G359" s="2">
        <f t="shared" si="8"/>
        <v>21192.071339999999</v>
      </c>
      <c r="H359" s="2">
        <f t="shared" si="9"/>
        <v>0.47999999999956344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14202.23</v>
      </c>
      <c r="D361" s="1">
        <f>'PR-RAS'!E366</f>
        <v>22496.75</v>
      </c>
      <c r="E361" s="1">
        <v>0</v>
      </c>
      <c r="F361" s="1">
        <v>0</v>
      </c>
      <c r="G361" s="2">
        <f t="shared" si="8"/>
        <v>21310.462799999998</v>
      </c>
      <c r="H361" s="2">
        <f t="shared" si="9"/>
        <v>0.47999999999956344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227087.49</v>
      </c>
      <c r="D364" s="1">
        <f>'PR-RAS'!E369</f>
        <v>145592.81</v>
      </c>
      <c r="E364" s="1">
        <v>0</v>
      </c>
      <c r="F364" s="1">
        <v>0</v>
      </c>
      <c r="G364" s="2">
        <f t="shared" si="8"/>
        <v>188133.13892999999</v>
      </c>
      <c r="H364" s="2">
        <f t="shared" si="9"/>
        <v>0.67999999999301508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191867.46</v>
      </c>
      <c r="D365" s="1">
        <f>'PR-RAS'!E370</f>
        <v>118135.5</v>
      </c>
      <c r="E365" s="1">
        <v>0</v>
      </c>
      <c r="F365" s="1">
        <v>0</v>
      </c>
      <c r="G365" s="2">
        <f t="shared" si="8"/>
        <v>155842.39943999998</v>
      </c>
      <c r="H365" s="2">
        <f t="shared" si="9"/>
        <v>0.95999999999185093</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29223.18</v>
      </c>
      <c r="D366" s="1">
        <f>'PR-RAS'!E371</f>
        <v>20428.72</v>
      </c>
      <c r="E366" s="1">
        <v>0</v>
      </c>
      <c r="F366" s="1">
        <v>0</v>
      </c>
      <c r="G366" s="2">
        <f t="shared" si="8"/>
        <v>25579.426299999999</v>
      </c>
      <c r="H366" s="2">
        <f t="shared" si="9"/>
        <v>0.45999999999912689</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554.01</v>
      </c>
      <c r="D367" s="1">
        <f>'PR-RAS'!E372</f>
        <v>7028.59</v>
      </c>
      <c r="E367" s="1">
        <v>0</v>
      </c>
      <c r="F367" s="1">
        <v>0</v>
      </c>
      <c r="G367" s="2">
        <f t="shared" si="8"/>
        <v>5347.6955399999997</v>
      </c>
      <c r="H367" s="2">
        <f t="shared" si="9"/>
        <v>0.41999999999984539</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5442.84</v>
      </c>
      <c r="D371" s="1">
        <f>'PR-RAS'!E376</f>
        <v>0</v>
      </c>
      <c r="E371" s="1">
        <v>0</v>
      </c>
      <c r="F371" s="1">
        <v>0</v>
      </c>
      <c r="G371" s="2">
        <f t="shared" si="8"/>
        <v>2013.8507999999999</v>
      </c>
      <c r="H371" s="2">
        <f t="shared" si="9"/>
        <v>0.15999999999985448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61640.53</v>
      </c>
      <c r="D373" s="1">
        <f>'PR-RAS'!E378</f>
        <v>0</v>
      </c>
      <c r="E373" s="1">
        <v>0</v>
      </c>
      <c r="F373" s="1">
        <v>0</v>
      </c>
      <c r="G373" s="2">
        <f t="shared" si="8"/>
        <v>22930.277159999998</v>
      </c>
      <c r="H373" s="2">
        <f t="shared" si="9"/>
        <v>0.47000000000116415</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61640.53</v>
      </c>
      <c r="D374" s="1">
        <f>'PR-RAS'!E379</f>
        <v>0</v>
      </c>
      <c r="E374" s="1">
        <v>0</v>
      </c>
      <c r="F374" s="1">
        <v>0</v>
      </c>
      <c r="G374" s="2">
        <f t="shared" si="8"/>
        <v>22991.917689999998</v>
      </c>
      <c r="H374" s="2">
        <f t="shared" si="9"/>
        <v>0.47000000000116415</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232.24</v>
      </c>
      <c r="D386" s="1">
        <f>'PR-RAS'!E391</f>
        <v>0</v>
      </c>
      <c r="E386" s="1">
        <v>0</v>
      </c>
      <c r="F386" s="1">
        <v>0</v>
      </c>
      <c r="G386" s="2">
        <f t="shared" si="8"/>
        <v>89.412400000000005</v>
      </c>
      <c r="H386" s="2">
        <f t="shared" si="9"/>
        <v>0.24000000000000909</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232.24</v>
      </c>
      <c r="D388" s="1">
        <f>'PR-RAS'!E393</f>
        <v>0</v>
      </c>
      <c r="E388" s="1">
        <v>0</v>
      </c>
      <c r="F388" s="1">
        <v>0</v>
      </c>
      <c r="G388" s="2">
        <f t="shared" si="8"/>
        <v>89.87688</v>
      </c>
      <c r="H388" s="2">
        <f t="shared" si="9"/>
        <v>0.24000000000000909</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5868.68</v>
      </c>
      <c r="D395" s="1">
        <f>'PR-RAS'!E400</f>
        <v>1710.51</v>
      </c>
      <c r="E395" s="1">
        <v>0</v>
      </c>
      <c r="F395" s="1">
        <v>0</v>
      </c>
      <c r="G395" s="2">
        <f t="shared" si="8"/>
        <v>3660.1418000000003</v>
      </c>
      <c r="H395" s="2">
        <f t="shared" si="9"/>
        <v>0.80999999999971806</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5868.68</v>
      </c>
      <c r="D396" s="1">
        <f>'PR-RAS'!E401</f>
        <v>1710.51</v>
      </c>
      <c r="E396" s="1">
        <v>0</v>
      </c>
      <c r="F396" s="1">
        <v>0</v>
      </c>
      <c r="G396" s="2">
        <f t="shared" si="8"/>
        <v>3669.4315000000006</v>
      </c>
      <c r="H396" s="2">
        <f t="shared" si="9"/>
        <v>0.80999999999971806</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590618.55000000005</v>
      </c>
      <c r="D403" s="1">
        <f>'PR-RAS'!E408</f>
        <v>302793.96000000002</v>
      </c>
      <c r="E403" s="1">
        <v>0</v>
      </c>
      <c r="F403" s="1">
        <v>0</v>
      </c>
      <c r="G403" s="2">
        <f t="shared" si="8"/>
        <v>480875.00094000011</v>
      </c>
      <c r="H403" s="2">
        <f t="shared" si="9"/>
        <v>0.48999999993247911</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7443107.4499999993</v>
      </c>
      <c r="D407" s="1">
        <f>'PR-RAS'!E412</f>
        <v>7723961.79</v>
      </c>
      <c r="E407" s="1">
        <v>0</v>
      </c>
      <c r="F407" s="1">
        <v>0</v>
      </c>
      <c r="G407" s="2">
        <f t="shared" si="8"/>
        <v>9293758.5981800016</v>
      </c>
      <c r="H407" s="2">
        <f t="shared" si="9"/>
        <v>0.65999999921768904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7326656.8300000001</v>
      </c>
      <c r="D408" s="1">
        <f>'PR-RAS'!E413</f>
        <v>8118129.7199999997</v>
      </c>
      <c r="E408" s="1">
        <v>0</v>
      </c>
      <c r="F408" s="1">
        <v>0</v>
      </c>
      <c r="G408" s="2">
        <f t="shared" si="8"/>
        <v>9590106.9218899999</v>
      </c>
      <c r="H408" s="2">
        <f t="shared" si="9"/>
        <v>0.45000000018626451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116450.61999999918</v>
      </c>
      <c r="D409" s="1">
        <f>'PR-RAS'!E414</f>
        <v>0</v>
      </c>
      <c r="E409" s="1">
        <v>0</v>
      </c>
      <c r="F409" s="1">
        <v>0</v>
      </c>
      <c r="G409" s="2">
        <f t="shared" si="8"/>
        <v>47511.852959999662</v>
      </c>
      <c r="H409" s="2">
        <f t="shared" si="9"/>
        <v>0.38000000081956387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394167.9299999997</v>
      </c>
      <c r="E410" s="1">
        <v>0</v>
      </c>
      <c r="F410" s="1">
        <v>0</v>
      </c>
      <c r="G410" s="2">
        <f t="shared" si="8"/>
        <v>322429.36673999974</v>
      </c>
      <c r="H410" s="2">
        <f t="shared" si="9"/>
        <v>7.0000000298023224E-2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947395.37</v>
      </c>
      <c r="D411" s="1">
        <f>'PR-RAS'!E416</f>
        <v>1068176.17</v>
      </c>
      <c r="E411" s="1">
        <v>0</v>
      </c>
      <c r="F411" s="1">
        <v>0</v>
      </c>
      <c r="G411" s="2">
        <f t="shared" si="8"/>
        <v>1264336.5610999998</v>
      </c>
      <c r="H411" s="2">
        <f t="shared" si="9"/>
        <v>0.53999999992083758</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106313.45</v>
      </c>
      <c r="D413" s="1">
        <f>'PR-RAS'!E418</f>
        <v>134299.54</v>
      </c>
      <c r="E413" s="1">
        <v>0</v>
      </c>
      <c r="F413" s="1">
        <v>0</v>
      </c>
      <c r="G413" s="2">
        <f t="shared" si="8"/>
        <v>154463.96236</v>
      </c>
      <c r="H413" s="2">
        <f t="shared" si="9"/>
        <v>0.90999999998894054</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7443107.4499999993</v>
      </c>
      <c r="D633" s="1">
        <f>'PR-RAS'!E639</f>
        <v>7723961.79</v>
      </c>
      <c r="E633" s="1">
        <v>0</v>
      </c>
      <c r="F633" s="1">
        <v>0</v>
      </c>
      <c r="G633" s="2">
        <f t="shared" si="10"/>
        <v>14467131.610960001</v>
      </c>
      <c r="H633" s="2">
        <f t="shared" si="11"/>
        <v>0.65999999921768904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7326656.8300000001</v>
      </c>
      <c r="D634" s="1">
        <f>'PR-RAS'!E640</f>
        <v>8118129.7199999997</v>
      </c>
      <c r="E634" s="1">
        <v>0</v>
      </c>
      <c r="F634" s="1">
        <v>0</v>
      </c>
      <c r="G634" s="2">
        <f t="shared" si="10"/>
        <v>14915325.998910001</v>
      </c>
      <c r="H634" s="2">
        <f t="shared" si="11"/>
        <v>0.45000000018626451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116450.61999999918</v>
      </c>
      <c r="D635" s="1">
        <f>'PR-RAS'!E641</f>
        <v>0</v>
      </c>
      <c r="E635" s="1">
        <v>0</v>
      </c>
      <c r="F635" s="1">
        <v>0</v>
      </c>
      <c r="G635" s="2">
        <f t="shared" si="10"/>
        <v>73829.693079999488</v>
      </c>
      <c r="H635" s="2">
        <f t="shared" si="11"/>
        <v>0.38000000081956387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394167.9299999997</v>
      </c>
      <c r="E636" s="1">
        <v>0</v>
      </c>
      <c r="F636" s="1">
        <v>0</v>
      </c>
      <c r="G636" s="2">
        <f t="shared" si="10"/>
        <v>500593.27109999961</v>
      </c>
      <c r="H636" s="2">
        <f t="shared" si="11"/>
        <v>7.0000000298023224E-2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947395.37</v>
      </c>
      <c r="D637" s="1">
        <f>'PR-RAS'!E643</f>
        <v>1068176.17</v>
      </c>
      <c r="E637" s="1">
        <v>0</v>
      </c>
      <c r="F637" s="1">
        <v>0</v>
      </c>
      <c r="G637" s="2">
        <f t="shared" si="10"/>
        <v>1961263.5435599999</v>
      </c>
      <c r="H637" s="2">
        <f t="shared" si="11"/>
        <v>0.53999999992083758</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1063845.9899999993</v>
      </c>
      <c r="D639" s="1">
        <f>'PR-RAS'!E645</f>
        <v>674008.24000000022</v>
      </c>
      <c r="E639" s="1">
        <v>0</v>
      </c>
      <c r="F639" s="1">
        <v>0</v>
      </c>
      <c r="G639" s="2">
        <f t="shared" si="10"/>
        <v>1538768.2558599999</v>
      </c>
      <c r="H639" s="2">
        <f t="shared" si="11"/>
        <v>0.25000000093132257</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307539.65999999997</v>
      </c>
      <c r="D641" s="1">
        <f>'PR-RAS'!E647</f>
        <v>343490.7</v>
      </c>
      <c r="E641" s="1">
        <v>0</v>
      </c>
      <c r="F641" s="1">
        <v>0</v>
      </c>
      <c r="G641" s="2">
        <f t="shared" si="10"/>
        <v>636493.47840000002</v>
      </c>
      <c r="H641" s="2">
        <f t="shared" si="11"/>
        <v>0.64000000001396984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1317608.04</v>
      </c>
      <c r="D642" s="1">
        <f>'PR-RAS'!E649</f>
        <v>1379923.55</v>
      </c>
      <c r="E642" s="1">
        <v>0</v>
      </c>
      <c r="F642" s="1">
        <v>0</v>
      </c>
      <c r="G642" s="2">
        <f t="shared" si="10"/>
        <v>2613648.74474</v>
      </c>
      <c r="H642" s="2">
        <f t="shared" si="11"/>
        <v>0.48999999999068677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4574954.62</v>
      </c>
      <c r="D643" s="1">
        <f>'PR-RAS'!E650</f>
        <v>2878533.77</v>
      </c>
      <c r="E643" s="1">
        <v>0</v>
      </c>
      <c r="F643" s="1">
        <v>0</v>
      </c>
      <c r="G643" s="2">
        <f t="shared" si="10"/>
        <v>6633158.2267200006</v>
      </c>
      <c r="H643" s="2">
        <f t="shared" si="11"/>
        <v>0.60999999986961484</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4512639.1100000003</v>
      </c>
      <c r="D644" s="1">
        <f>'PR-RAS'!E651</f>
        <v>3165177.75</v>
      </c>
      <c r="E644" s="1">
        <v>0</v>
      </c>
      <c r="F644" s="1">
        <v>0</v>
      </c>
      <c r="G644" s="2">
        <f t="shared" si="10"/>
        <v>6972045.5342299994</v>
      </c>
      <c r="H644" s="2">
        <f t="shared" si="11"/>
        <v>0.36000000033527613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1379923.5499999998</v>
      </c>
      <c r="D645" s="1">
        <f>'PR-RAS'!E652</f>
        <v>1093279.5700000003</v>
      </c>
      <c r="E645" s="1">
        <v>0</v>
      </c>
      <c r="F645" s="1">
        <v>0</v>
      </c>
      <c r="G645" s="2">
        <f t="shared" si="10"/>
        <v>2296814.8523600004</v>
      </c>
      <c r="H645" s="2">
        <f t="shared" si="11"/>
        <v>0.87999999988824129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155</v>
      </c>
      <c r="D647" s="1">
        <f>'PR-RAS'!E654</f>
        <v>156</v>
      </c>
      <c r="E647" s="1">
        <v>0</v>
      </c>
      <c r="F647" s="1">
        <v>0</v>
      </c>
      <c r="G647" s="2">
        <f t="shared" si="10"/>
        <v>301.68200000000002</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152</v>
      </c>
      <c r="D649" s="1">
        <f>'PR-RAS'!E656</f>
        <v>151</v>
      </c>
      <c r="E649" s="1">
        <v>0</v>
      </c>
      <c r="F649" s="1">
        <v>0</v>
      </c>
      <c r="G649" s="2">
        <f t="shared" si="10"/>
        <v>294.19200000000001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9290.6</v>
      </c>
      <c r="D658" s="1">
        <f>'PR-RAS'!E665</f>
        <v>0</v>
      </c>
      <c r="E658" s="1">
        <v>0</v>
      </c>
      <c r="F658" s="1">
        <v>0</v>
      </c>
      <c r="G658" s="2">
        <f t="shared" si="10"/>
        <v>6103.9242000000004</v>
      </c>
      <c r="H658" s="2">
        <f t="shared" si="11"/>
        <v>0.3999999999996362</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4247.13</v>
      </c>
      <c r="D669" s="1">
        <f>'PR-RAS'!E676</f>
        <v>3000</v>
      </c>
      <c r="E669" s="1">
        <v>0</v>
      </c>
      <c r="F669" s="1">
        <v>0</v>
      </c>
      <c r="G669" s="2">
        <f t="shared" si="10"/>
        <v>6845.0828400000009</v>
      </c>
      <c r="H669" s="2">
        <f t="shared" si="11"/>
        <v>0.13000000000010914</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43798.53</v>
      </c>
      <c r="D671" s="1">
        <f>'PR-RAS'!E678</f>
        <v>16000</v>
      </c>
      <c r="E671" s="1">
        <v>0</v>
      </c>
      <c r="F671" s="1">
        <v>0</v>
      </c>
      <c r="G671" s="2">
        <f t="shared" si="10"/>
        <v>50785.015100000004</v>
      </c>
      <c r="H671" s="2">
        <f t="shared" si="11"/>
        <v>0.47000000000116415</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15074.32</v>
      </c>
      <c r="D689" s="1">
        <f>'PR-RAS'!E696</f>
        <v>187327.85</v>
      </c>
      <c r="E689" s="1">
        <v>0</v>
      </c>
      <c r="F689" s="1">
        <v>0</v>
      </c>
      <c r="G689" s="2">
        <f t="shared" si="10"/>
        <v>268134.25375999999</v>
      </c>
      <c r="H689" s="2">
        <f t="shared" si="11"/>
        <v>0.4699999999938882</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795653.46</v>
      </c>
      <c r="D703" s="1">
        <f>'PR-RAS'!E710</f>
        <v>775203.76</v>
      </c>
      <c r="E703" s="1">
        <v>0</v>
      </c>
      <c r="F703" s="1">
        <v>0</v>
      </c>
      <c r="G703" s="2">
        <f t="shared" si="10"/>
        <v>1646934.8079599999</v>
      </c>
      <c r="H703" s="2">
        <f t="shared" si="11"/>
        <v>0.69999999995343387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2228.75</v>
      </c>
      <c r="D705" s="1">
        <f>'PR-RAS'!E712</f>
        <v>5552.19</v>
      </c>
      <c r="E705" s="1">
        <v>0</v>
      </c>
      <c r="F705" s="1">
        <v>0</v>
      </c>
      <c r="G705" s="2">
        <f t="shared" si="10"/>
        <v>9386.5235199999988</v>
      </c>
      <c r="H705" s="2">
        <f t="shared" si="11"/>
        <v>0.43999999999959982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3022.41</v>
      </c>
      <c r="D709" s="1">
        <f>'PR-RAS'!E716</f>
        <v>4448.2700000000004</v>
      </c>
      <c r="E709" s="1">
        <v>0</v>
      </c>
      <c r="F709" s="1">
        <v>0</v>
      </c>
      <c r="G709" s="2">
        <f t="shared" si="10"/>
        <v>8438.6165999999994</v>
      </c>
      <c r="H709" s="2">
        <f t="shared" si="11"/>
        <v>0.68000000000029104</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2909.66</v>
      </c>
      <c r="D710" s="1">
        <f>'PR-RAS'!E717</f>
        <v>6160.29</v>
      </c>
      <c r="E710" s="1">
        <v>0</v>
      </c>
      <c r="F710" s="1">
        <v>0</v>
      </c>
      <c r="G710" s="2">
        <f t="shared" si="10"/>
        <v>10798.240159999999</v>
      </c>
      <c r="H710" s="2">
        <f t="shared" si="11"/>
        <v>0.63000000000010914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99399.039999999994</v>
      </c>
      <c r="D711" s="1">
        <f>'PR-RAS'!E718</f>
        <v>102378.01</v>
      </c>
      <c r="E711" s="1">
        <v>0</v>
      </c>
      <c r="F711" s="1">
        <v>0</v>
      </c>
      <c r="G711" s="2">
        <f t="shared" si="10"/>
        <v>215950.09259999997</v>
      </c>
      <c r="H711" s="2">
        <f t="shared" si="11"/>
        <v>4.9999999988358468E-2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13763.36</v>
      </c>
      <c r="D712" s="1">
        <f>'PR-RAS'!E719</f>
        <v>0</v>
      </c>
      <c r="E712" s="1">
        <v>0</v>
      </c>
      <c r="F712" s="1">
        <v>0</v>
      </c>
      <c r="G712" s="2">
        <f t="shared" si="10"/>
        <v>9785.7489600000008</v>
      </c>
      <c r="H712" s="2">
        <f t="shared" si="11"/>
        <v>0.36000000000058208</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25868.080000000002</v>
      </c>
      <c r="D713" s="1">
        <f>'PR-RAS'!E720</f>
        <v>7244.5</v>
      </c>
      <c r="E713" s="1">
        <v>0</v>
      </c>
      <c r="F713" s="1">
        <v>0</v>
      </c>
      <c r="G713" s="2">
        <f t="shared" si="10"/>
        <v>28734.240959999999</v>
      </c>
      <c r="H713" s="2">
        <f t="shared" si="11"/>
        <v>0.58000000000174623</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375884.75</v>
      </c>
      <c r="D714" s="1">
        <f>'PR-RAS'!E721</f>
        <v>622092.81999999995</v>
      </c>
      <c r="E714" s="1">
        <v>0</v>
      </c>
      <c r="F714" s="1">
        <v>0</v>
      </c>
      <c r="G714" s="2">
        <f t="shared" si="10"/>
        <v>1155110.1880699999</v>
      </c>
      <c r="H714" s="2">
        <f t="shared" si="11"/>
        <v>0.43000000005122274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102568.75</v>
      </c>
      <c r="D715" s="1">
        <f>'PR-RAS'!E722</f>
        <v>175499.03</v>
      </c>
      <c r="E715" s="1">
        <v>0</v>
      </c>
      <c r="F715" s="1">
        <v>0</v>
      </c>
      <c r="G715" s="2">
        <f t="shared" si="10"/>
        <v>323846.70233999996</v>
      </c>
      <c r="H715" s="2">
        <f t="shared" si="11"/>
        <v>0.27999999999883585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15695.83</v>
      </c>
      <c r="D716" s="1">
        <f>'PR-RAS'!E723</f>
        <v>21429.72</v>
      </c>
      <c r="E716" s="1">
        <v>0</v>
      </c>
      <c r="F716" s="1">
        <v>0</v>
      </c>
      <c r="G716" s="2">
        <f t="shared" si="10"/>
        <v>41867.018049999999</v>
      </c>
      <c r="H716" s="2">
        <f t="shared" si="11"/>
        <v>0.44999999999890861</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285.38</v>
      </c>
      <c r="D719" s="1">
        <f>'PR-RAS'!E726</f>
        <v>368.28</v>
      </c>
      <c r="E719" s="1">
        <v>0</v>
      </c>
      <c r="F719" s="1">
        <v>0</v>
      </c>
      <c r="G719" s="2">
        <f t="shared" si="10"/>
        <v>733.7529199999999</v>
      </c>
      <c r="H719" s="2">
        <f t="shared" si="11"/>
        <v>0.65999999999996817</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3384.44</v>
      </c>
      <c r="D812" s="1">
        <f>'PR-RAS'!E819</f>
        <v>1149.52</v>
      </c>
      <c r="E812" s="1">
        <v>0</v>
      </c>
      <c r="F812" s="1">
        <v>0</v>
      </c>
      <c r="G812" s="2">
        <f t="shared" si="18"/>
        <v>4609.3022799999999</v>
      </c>
      <c r="H812" s="2">
        <f t="shared" si="19"/>
        <v>0.92000000000007276</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491.07</v>
      </c>
      <c r="D816" s="1">
        <f>'PR-RAS'!E823</f>
        <v>0</v>
      </c>
      <c r="E816" s="1">
        <v>0</v>
      </c>
      <c r="F816" s="1">
        <v>0</v>
      </c>
      <c r="G816" s="2">
        <f t="shared" si="18"/>
        <v>400.22204999999997</v>
      </c>
      <c r="H816" s="2">
        <f t="shared" si="19"/>
        <v>6.9999999999993179E-2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7121303.71</v>
      </c>
      <c r="D984" s="6">
        <f>BILANCA!E6</f>
        <v>6977928.8399999999</v>
      </c>
      <c r="E984" s="6">
        <v>0</v>
      </c>
      <c r="F984" s="6">
        <v>0</v>
      </c>
      <c r="G984" s="7">
        <f t="shared" ref="G984:G1241" si="22">B984/1000*C984+B984/500*D984</f>
        <v>21077.161390000001</v>
      </c>
      <c r="H984" s="7">
        <f t="shared" si="19"/>
        <v>0.45000000018626451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5302566.91</v>
      </c>
      <c r="D985" s="1">
        <f>BILANCA!E7</f>
        <v>5379252.1699999999</v>
      </c>
      <c r="E985" s="1">
        <v>0</v>
      </c>
      <c r="F985" s="1">
        <v>0</v>
      </c>
      <c r="G985" s="2">
        <f t="shared" si="22"/>
        <v>32122.142500000002</v>
      </c>
      <c r="H985" s="2">
        <f t="shared" si="19"/>
        <v>0.25999999977648258</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1960063.07</v>
      </c>
      <c r="D986" s="1">
        <f>BILANCA!E8</f>
        <v>2091794.77</v>
      </c>
      <c r="E986" s="1">
        <v>0</v>
      </c>
      <c r="F986" s="1">
        <v>0</v>
      </c>
      <c r="G986" s="2">
        <f t="shared" si="22"/>
        <v>18430.957829999999</v>
      </c>
      <c r="H986" s="2">
        <f t="shared" si="19"/>
        <v>0.30000000004656613</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1172713.8899999999</v>
      </c>
      <c r="D987" s="1">
        <f>BILANCA!E9</f>
        <v>1172713.8899999999</v>
      </c>
      <c r="E987" s="1">
        <v>0</v>
      </c>
      <c r="F987" s="1">
        <v>0</v>
      </c>
      <c r="G987" s="2">
        <f t="shared" si="22"/>
        <v>14072.56668</v>
      </c>
      <c r="H987" s="2">
        <f t="shared" si="19"/>
        <v>0.22000000020489097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801409.09</v>
      </c>
      <c r="D988" s="1">
        <f>BILANCA!E10</f>
        <v>942445.57</v>
      </c>
      <c r="E988" s="1">
        <v>0</v>
      </c>
      <c r="F988" s="1">
        <v>0</v>
      </c>
      <c r="G988" s="2">
        <f t="shared" si="22"/>
        <v>13431.50115</v>
      </c>
      <c r="H988" s="2">
        <f t="shared" si="19"/>
        <v>0.52000000001862645</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14059.91</v>
      </c>
      <c r="D989" s="1">
        <f>BILANCA!E11</f>
        <v>23364.69</v>
      </c>
      <c r="E989" s="1">
        <v>0</v>
      </c>
      <c r="F989" s="1">
        <v>0</v>
      </c>
      <c r="G989" s="2">
        <f t="shared" si="22"/>
        <v>364.73574000000002</v>
      </c>
      <c r="H989" s="2">
        <f t="shared" si="19"/>
        <v>0.40000000000145519</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2680877.7599999998</v>
      </c>
      <c r="D990" s="1">
        <f>BILANCA!E12</f>
        <v>2628763.5900000003</v>
      </c>
      <c r="E990" s="1">
        <v>0</v>
      </c>
      <c r="F990" s="1">
        <v>0</v>
      </c>
      <c r="G990" s="2">
        <f t="shared" si="22"/>
        <v>55568.834580000002</v>
      </c>
      <c r="H990" s="2">
        <f t="shared" si="19"/>
        <v>0.64999999990686774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2150680.38</v>
      </c>
      <c r="D991" s="1">
        <f>BILANCA!E13</f>
        <v>2143130.2599999998</v>
      </c>
      <c r="E991" s="1">
        <v>0</v>
      </c>
      <c r="F991" s="1">
        <v>0</v>
      </c>
      <c r="G991" s="2">
        <f t="shared" si="22"/>
        <v>51495.527199999997</v>
      </c>
      <c r="H991" s="2">
        <f t="shared" si="19"/>
        <v>0.63999999966472387</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41031.660000000003</v>
      </c>
      <c r="D992" s="1">
        <f>BILANCA!E14</f>
        <v>41031.660000000003</v>
      </c>
      <c r="E992" s="1">
        <v>0</v>
      </c>
      <c r="F992" s="1">
        <v>0</v>
      </c>
      <c r="G992" s="2">
        <f t="shared" si="22"/>
        <v>1107.85482</v>
      </c>
      <c r="H992" s="2">
        <f t="shared" si="19"/>
        <v>0.67999999999301508</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3367233.51</v>
      </c>
      <c r="D993" s="1">
        <f>BILANCA!E15</f>
        <v>3388480.26</v>
      </c>
      <c r="E993" s="1">
        <v>0</v>
      </c>
      <c r="F993" s="1">
        <v>0</v>
      </c>
      <c r="G993" s="2">
        <f t="shared" si="22"/>
        <v>101441.94029999999</v>
      </c>
      <c r="H993" s="2">
        <f t="shared" si="19"/>
        <v>0.75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1257584.79</v>
      </c>
      <c r="D996" s="1">
        <f>BILANCA!E18</f>
        <v>1286381.6599999999</v>
      </c>
      <c r="E996" s="1">
        <v>0</v>
      </c>
      <c r="F996" s="1">
        <v>0</v>
      </c>
      <c r="G996" s="2">
        <f t="shared" si="22"/>
        <v>49794.525429999994</v>
      </c>
      <c r="H996" s="2">
        <f t="shared" si="19"/>
        <v>0.55000000004656613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451664.86999999988</v>
      </c>
      <c r="D997" s="1">
        <f>BILANCA!E19</f>
        <v>423771.15000000014</v>
      </c>
      <c r="E997" s="1">
        <v>0</v>
      </c>
      <c r="F997" s="1">
        <v>0</v>
      </c>
      <c r="G997" s="2">
        <f t="shared" si="22"/>
        <v>18188.900380000003</v>
      </c>
      <c r="H997" s="2">
        <f t="shared" si="19"/>
        <v>0.28000000026077032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1482071.27</v>
      </c>
      <c r="D998" s="1">
        <f>BILANCA!E20</f>
        <v>1480284.3</v>
      </c>
      <c r="E998" s="1">
        <v>0</v>
      </c>
      <c r="F998" s="1">
        <v>0</v>
      </c>
      <c r="G998" s="2">
        <f t="shared" si="22"/>
        <v>66639.598050000001</v>
      </c>
      <c r="H998" s="2">
        <f t="shared" si="19"/>
        <v>0.57000000006519258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208603.55</v>
      </c>
      <c r="D999" s="1">
        <f>BILANCA!E21</f>
        <v>224262.61</v>
      </c>
      <c r="E999" s="1">
        <v>0</v>
      </c>
      <c r="F999" s="1">
        <v>0</v>
      </c>
      <c r="G999" s="2">
        <f t="shared" si="22"/>
        <v>10514.060320000001</v>
      </c>
      <c r="H999" s="2">
        <f t="shared" si="19"/>
        <v>0.84000000002561137</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30481.93</v>
      </c>
      <c r="D1000" s="1">
        <f>BILANCA!E22</f>
        <v>34139.019999999997</v>
      </c>
      <c r="E1000" s="1">
        <v>0</v>
      </c>
      <c r="F1000" s="1">
        <v>0</v>
      </c>
      <c r="G1000" s="2">
        <f t="shared" si="22"/>
        <v>1678.91949</v>
      </c>
      <c r="H1000" s="2">
        <f t="shared" si="19"/>
        <v>8.999999999650754E-2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2443.44</v>
      </c>
      <c r="D1003" s="1">
        <f>BILANCA!E25</f>
        <v>2187.37</v>
      </c>
      <c r="E1003" s="1">
        <v>0</v>
      </c>
      <c r="F1003" s="1">
        <v>0</v>
      </c>
      <c r="G1003" s="2">
        <f t="shared" si="22"/>
        <v>136.36359999999999</v>
      </c>
      <c r="H1003" s="2">
        <f t="shared" si="19"/>
        <v>0.80999999999994543</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29950.21</v>
      </c>
      <c r="D1004" s="1">
        <f>BILANCA!E26</f>
        <v>29950.21</v>
      </c>
      <c r="E1004" s="1">
        <v>0</v>
      </c>
      <c r="F1004" s="1">
        <v>0</v>
      </c>
      <c r="G1004" s="2">
        <f t="shared" si="22"/>
        <v>1886.8632300000002</v>
      </c>
      <c r="H1004" s="2">
        <f t="shared" si="19"/>
        <v>0.41999999999825377</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1301885.53</v>
      </c>
      <c r="D1006" s="1">
        <f>BILANCA!E28</f>
        <v>1347052.36</v>
      </c>
      <c r="E1006" s="1">
        <v>0</v>
      </c>
      <c r="F1006" s="1">
        <v>0</v>
      </c>
      <c r="G1006" s="2">
        <f t="shared" si="22"/>
        <v>91907.775750000001</v>
      </c>
      <c r="H1006" s="2">
        <f t="shared" si="19"/>
        <v>0.83000000007450581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58563.319999999992</v>
      </c>
      <c r="D1007" s="1">
        <f>BILANCA!E29</f>
        <v>46235.219999999994</v>
      </c>
      <c r="E1007" s="1">
        <v>0</v>
      </c>
      <c r="F1007" s="1">
        <v>0</v>
      </c>
      <c r="G1007" s="2">
        <f t="shared" si="22"/>
        <v>3624.8102399999998</v>
      </c>
      <c r="H1007" s="2">
        <f t="shared" si="19"/>
        <v>0.5399999999863212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115770.29</v>
      </c>
      <c r="D1008" s="1">
        <f>BILANCA!E30</f>
        <v>100217.04</v>
      </c>
      <c r="E1008" s="1">
        <v>0</v>
      </c>
      <c r="F1008" s="1">
        <v>0</v>
      </c>
      <c r="G1008" s="2">
        <f t="shared" si="22"/>
        <v>7905.1092499999995</v>
      </c>
      <c r="H1008" s="2">
        <f t="shared" si="19"/>
        <v>0.32999999998719431</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57206.97</v>
      </c>
      <c r="D1012" s="1">
        <f>BILANCA!E34</f>
        <v>53981.82</v>
      </c>
      <c r="E1012" s="1">
        <v>0</v>
      </c>
      <c r="F1012" s="1">
        <v>0</v>
      </c>
      <c r="G1012" s="2">
        <f t="shared" si="22"/>
        <v>4789.94769</v>
      </c>
      <c r="H1012" s="2">
        <f t="shared" si="19"/>
        <v>0.20999999999912689</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13524.82</v>
      </c>
      <c r="D1013" s="1">
        <f>BILANCA!E35</f>
        <v>14116.26</v>
      </c>
      <c r="E1013" s="1">
        <v>0</v>
      </c>
      <c r="F1013" s="1">
        <v>0</v>
      </c>
      <c r="G1013" s="2">
        <f t="shared" si="22"/>
        <v>1252.7202</v>
      </c>
      <c r="H1013" s="2">
        <f t="shared" si="19"/>
        <v>0.44000000000050932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13524.82</v>
      </c>
      <c r="D1014" s="1">
        <f>BILANCA!E36</f>
        <v>14116.26</v>
      </c>
      <c r="E1014" s="1">
        <v>0</v>
      </c>
      <c r="F1014" s="1">
        <v>0</v>
      </c>
      <c r="G1014" s="2">
        <f t="shared" si="22"/>
        <v>1294.4775399999999</v>
      </c>
      <c r="H1014" s="2">
        <f t="shared" si="19"/>
        <v>0.44000000000050932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6444.3700000000026</v>
      </c>
      <c r="D1023" s="1">
        <f>BILANCA!E45</f>
        <v>1510.6999999999971</v>
      </c>
      <c r="E1023" s="1">
        <v>0</v>
      </c>
      <c r="F1023" s="1">
        <v>0</v>
      </c>
      <c r="G1023" s="2">
        <f t="shared" si="22"/>
        <v>378.63079999999985</v>
      </c>
      <c r="H1023" s="2">
        <f t="shared" si="19"/>
        <v>0.67000000000552973</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46328.17</v>
      </c>
      <c r="D1025" s="1">
        <f>BILANCA!E47</f>
        <v>39982.85</v>
      </c>
      <c r="E1025" s="1">
        <v>0</v>
      </c>
      <c r="F1025" s="1">
        <v>0</v>
      </c>
      <c r="G1025" s="2">
        <f t="shared" si="22"/>
        <v>5304.3425399999996</v>
      </c>
      <c r="H1025" s="2">
        <f t="shared" si="19"/>
        <v>0.31999999999970896</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548.79</v>
      </c>
      <c r="D1026" s="1">
        <f>BILANCA!E48</f>
        <v>548.79</v>
      </c>
      <c r="E1026" s="1">
        <v>0</v>
      </c>
      <c r="F1026" s="1">
        <v>0</v>
      </c>
      <c r="G1026" s="2">
        <f t="shared" si="22"/>
        <v>70.793909999999983</v>
      </c>
      <c r="H1026" s="2">
        <f t="shared" si="19"/>
        <v>0.42000000000007276</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40432.589999999997</v>
      </c>
      <c r="D1028" s="1">
        <f>BILANCA!E50</f>
        <v>39020.94</v>
      </c>
      <c r="E1028" s="1">
        <v>0</v>
      </c>
      <c r="F1028" s="1">
        <v>0</v>
      </c>
      <c r="G1028" s="2">
        <f t="shared" si="22"/>
        <v>5331.3511499999995</v>
      </c>
      <c r="H1028" s="2">
        <f t="shared" si="19"/>
        <v>0.47000000000116415</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2162.59</v>
      </c>
      <c r="D1032" s="1">
        <f>BILANCA!E54</f>
        <v>2290.15</v>
      </c>
      <c r="E1032" s="1">
        <v>0</v>
      </c>
      <c r="F1032" s="1">
        <v>0</v>
      </c>
      <c r="G1032" s="2">
        <f t="shared" si="22"/>
        <v>330.40161000000001</v>
      </c>
      <c r="H1032" s="2">
        <f t="shared" si="19"/>
        <v>0.55999999999994543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2162.59</v>
      </c>
      <c r="D1033" s="1">
        <f>BILANCA!E55</f>
        <v>2290.15</v>
      </c>
      <c r="E1033" s="1">
        <v>0</v>
      </c>
      <c r="F1033" s="1">
        <v>0</v>
      </c>
      <c r="G1033" s="2">
        <f t="shared" si="22"/>
        <v>337.14449999999999</v>
      </c>
      <c r="H1033" s="2">
        <f t="shared" si="19"/>
        <v>0.55999999999994543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590605.25</v>
      </c>
      <c r="D1034" s="1">
        <f>BILANCA!E56</f>
        <v>591855.25</v>
      </c>
      <c r="E1034" s="1">
        <v>0</v>
      </c>
      <c r="F1034" s="1">
        <v>0</v>
      </c>
      <c r="G1034" s="2">
        <f t="shared" si="22"/>
        <v>90490.103249999986</v>
      </c>
      <c r="H1034" s="2">
        <f t="shared" si="19"/>
        <v>0.5</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590605.25</v>
      </c>
      <c r="D1035" s="1">
        <f>BILANCA!E57</f>
        <v>591855.25</v>
      </c>
      <c r="E1035" s="1">
        <v>0</v>
      </c>
      <c r="F1035" s="1">
        <v>0</v>
      </c>
      <c r="G1035" s="2">
        <f t="shared" si="22"/>
        <v>92264.418999999994</v>
      </c>
      <c r="H1035" s="2">
        <f t="shared" si="19"/>
        <v>0.5</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71020.83</v>
      </c>
      <c r="D1041" s="1">
        <f>BILANCA!E63</f>
        <v>66838.559999999998</v>
      </c>
      <c r="E1041" s="1">
        <v>0</v>
      </c>
      <c r="F1041" s="1">
        <v>0</v>
      </c>
      <c r="G1041" s="2">
        <f t="shared" si="22"/>
        <v>11872.481100000001</v>
      </c>
      <c r="H1041" s="2">
        <f t="shared" si="19"/>
        <v>0.61000000000058208</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71020.83</v>
      </c>
      <c r="D1045" s="1">
        <f>BILANCA!E67</f>
        <v>66838.559999999998</v>
      </c>
      <c r="E1045" s="1">
        <v>0</v>
      </c>
      <c r="F1045" s="1">
        <v>0</v>
      </c>
      <c r="G1045" s="2">
        <f t="shared" si="22"/>
        <v>12691.2729</v>
      </c>
      <c r="H1045" s="2">
        <f t="shared" si="19"/>
        <v>0.61000000000058208</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1818736.8</v>
      </c>
      <c r="D1046" s="1">
        <f>BILANCA!E68</f>
        <v>1598676.6699999997</v>
      </c>
      <c r="E1046" s="1">
        <v>0</v>
      </c>
      <c r="F1046" s="1">
        <v>0</v>
      </c>
      <c r="G1046" s="2">
        <f t="shared" si="22"/>
        <v>316013.67881999997</v>
      </c>
      <c r="H1046" s="2">
        <f t="shared" si="19"/>
        <v>0.53000000026077032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1379923.55</v>
      </c>
      <c r="D1047" s="1">
        <f>BILANCA!E69</f>
        <v>1093279.5699999998</v>
      </c>
      <c r="E1047" s="1">
        <v>0</v>
      </c>
      <c r="F1047" s="1">
        <v>0</v>
      </c>
      <c r="G1047" s="2">
        <f t="shared" si="22"/>
        <v>228254.89215999999</v>
      </c>
      <c r="H1047" s="2">
        <f t="shared" si="19"/>
        <v>0.88000000012107193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1379923.55</v>
      </c>
      <c r="D1048" s="1">
        <f>BILANCA!E70</f>
        <v>1093183.93</v>
      </c>
      <c r="E1048" s="1">
        <v>0</v>
      </c>
      <c r="F1048" s="1">
        <v>0</v>
      </c>
      <c r="G1048" s="2">
        <f t="shared" si="22"/>
        <v>231808.94164999999</v>
      </c>
      <c r="H1048" s="2">
        <f t="shared" si="19"/>
        <v>0.52000000001862645</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1379923.55</v>
      </c>
      <c r="D1050" s="1">
        <f>BILANCA!E72</f>
        <v>1093183.93</v>
      </c>
      <c r="E1050" s="1">
        <v>0</v>
      </c>
      <c r="F1050" s="1">
        <v>0</v>
      </c>
      <c r="G1050" s="2">
        <f t="shared" si="22"/>
        <v>238941.52447</v>
      </c>
      <c r="H1050" s="2">
        <f t="shared" si="19"/>
        <v>0.52000000001862645</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95.64</v>
      </c>
      <c r="E1054" s="1">
        <v>0</v>
      </c>
      <c r="F1054" s="1">
        <v>0</v>
      </c>
      <c r="G1054" s="2">
        <f t="shared" si="22"/>
        <v>13.580879999999999</v>
      </c>
      <c r="H1054" s="2">
        <f t="shared" si="19"/>
        <v>0.35999999999999943</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16183.080000000002</v>
      </c>
      <c r="D1056" s="1">
        <f>BILANCA!E78</f>
        <v>18821.080000000002</v>
      </c>
      <c r="E1056" s="1">
        <v>0</v>
      </c>
      <c r="F1056" s="1">
        <v>0</v>
      </c>
      <c r="G1056" s="2">
        <f t="shared" si="22"/>
        <v>3929.2425199999998</v>
      </c>
      <c r="H1056" s="2">
        <f t="shared" si="19"/>
        <v>0.16000000000349246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424.71</v>
      </c>
      <c r="D1061" s="1">
        <f>BILANCA!E83</f>
        <v>581.49</v>
      </c>
      <c r="E1061" s="1">
        <v>0</v>
      </c>
      <c r="F1061" s="1">
        <v>0</v>
      </c>
      <c r="G1061" s="2">
        <f t="shared" si="22"/>
        <v>123.83982</v>
      </c>
      <c r="H1061" s="2">
        <f t="shared" si="19"/>
        <v>0.78000000000002956</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3818.83</v>
      </c>
      <c r="D1062" s="1">
        <f>BILANCA!E84</f>
        <v>2314.42</v>
      </c>
      <c r="E1062" s="1">
        <v>0</v>
      </c>
      <c r="F1062" s="1">
        <v>0</v>
      </c>
      <c r="G1062" s="2">
        <f t="shared" si="22"/>
        <v>667.36592999999993</v>
      </c>
      <c r="H1062" s="2">
        <f t="shared" si="19"/>
        <v>0.59000000000014552</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11939.54</v>
      </c>
      <c r="D1064" s="1">
        <f>BILANCA!E86</f>
        <v>15925.17</v>
      </c>
      <c r="E1064" s="1">
        <v>0</v>
      </c>
      <c r="F1064" s="1">
        <v>0</v>
      </c>
      <c r="G1064" s="2">
        <f t="shared" si="22"/>
        <v>3546.9802800000002</v>
      </c>
      <c r="H1064" s="2">
        <f t="shared" si="19"/>
        <v>0.62999999999919964</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1331.65</v>
      </c>
      <c r="D1112" s="1">
        <f>BILANCA!E134</f>
        <v>1331.65</v>
      </c>
      <c r="E1112" s="1">
        <v>0</v>
      </c>
      <c r="F1112" s="1">
        <v>0</v>
      </c>
      <c r="G1112" s="2">
        <f t="shared" si="22"/>
        <v>515.34855000000005</v>
      </c>
      <c r="H1112" s="2">
        <f t="shared" si="23"/>
        <v>0.6999999999998181</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1331.65</v>
      </c>
      <c r="D1113" s="1">
        <f>BILANCA!E135</f>
        <v>1331.65</v>
      </c>
      <c r="E1113" s="1">
        <v>0</v>
      </c>
      <c r="F1113" s="1">
        <v>0</v>
      </c>
      <c r="G1113" s="2">
        <f t="shared" si="22"/>
        <v>519.34350000000006</v>
      </c>
      <c r="H1113" s="2">
        <f t="shared" si="23"/>
        <v>0.6999999999998181</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1331.65</v>
      </c>
      <c r="D1117" s="1">
        <f>BILANCA!E139</f>
        <v>1331.65</v>
      </c>
      <c r="E1117" s="1">
        <v>0</v>
      </c>
      <c r="F1117" s="1">
        <v>0</v>
      </c>
      <c r="G1117" s="2">
        <f t="shared" si="22"/>
        <v>535.32330000000013</v>
      </c>
      <c r="H1117" s="2">
        <f t="shared" si="23"/>
        <v>0.6999999999998181</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113758.86</v>
      </c>
      <c r="D1124" s="1">
        <f>BILANCA!E146</f>
        <v>141753.66999999998</v>
      </c>
      <c r="E1124" s="1">
        <v>0</v>
      </c>
      <c r="F1124" s="1">
        <v>0</v>
      </c>
      <c r="G1124" s="2">
        <f t="shared" si="22"/>
        <v>56014.534199999987</v>
      </c>
      <c r="H1124" s="2">
        <f t="shared" si="23"/>
        <v>0.47000000001571607</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127216.17</v>
      </c>
      <c r="D1137" s="1">
        <f>BILANCA!E159</f>
        <v>163420.03</v>
      </c>
      <c r="E1137" s="1">
        <v>0</v>
      </c>
      <c r="F1137" s="1">
        <v>0</v>
      </c>
      <c r="G1137" s="2">
        <f t="shared" si="22"/>
        <v>69924.659419999996</v>
      </c>
      <c r="H1137" s="2">
        <f t="shared" si="23"/>
        <v>0.19999999999708962</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23257.8</v>
      </c>
      <c r="D1138" s="1">
        <f>BILANCA!E160</f>
        <v>17072.14</v>
      </c>
      <c r="E1138" s="1">
        <v>0</v>
      </c>
      <c r="F1138" s="1">
        <v>0</v>
      </c>
      <c r="G1138" s="2">
        <f t="shared" si="22"/>
        <v>8897.3224000000009</v>
      </c>
      <c r="H1138" s="2">
        <f t="shared" si="23"/>
        <v>0.34000000000014552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36715.11</v>
      </c>
      <c r="D1141" s="1">
        <f>BILANCA!E163</f>
        <v>38738.5</v>
      </c>
      <c r="E1141" s="1">
        <v>0</v>
      </c>
      <c r="F1141" s="1">
        <v>0</v>
      </c>
      <c r="G1141" s="2">
        <f t="shared" si="22"/>
        <v>18042.35338</v>
      </c>
      <c r="H1141" s="2">
        <f t="shared" si="23"/>
        <v>0.61000000000058208</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307539.65999999997</v>
      </c>
      <c r="D1148" s="1">
        <f>BILANCA!E170</f>
        <v>343490.7</v>
      </c>
      <c r="E1148" s="1">
        <v>0</v>
      </c>
      <c r="F1148" s="1">
        <v>0</v>
      </c>
      <c r="G1148" s="2">
        <f t="shared" si="22"/>
        <v>164095.9749</v>
      </c>
      <c r="H1148" s="2">
        <f t="shared" si="23"/>
        <v>0.64000000001396984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307539.65999999997</v>
      </c>
      <c r="D1151" s="1">
        <f>BILANCA!E173</f>
        <v>343490.7</v>
      </c>
      <c r="E1151" s="1">
        <v>0</v>
      </c>
      <c r="F1151" s="1">
        <v>0</v>
      </c>
      <c r="G1151" s="2">
        <f t="shared" si="22"/>
        <v>167079.53808</v>
      </c>
      <c r="H1151" s="2">
        <f t="shared" si="23"/>
        <v>0.64000000001396984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7121303.7100000009</v>
      </c>
      <c r="D1152" s="1">
        <f>BILANCA!E175</f>
        <v>6977928.8399999999</v>
      </c>
      <c r="E1152" s="1">
        <v>0</v>
      </c>
      <c r="F1152" s="1">
        <v>0</v>
      </c>
      <c r="G1152" s="2">
        <f t="shared" si="22"/>
        <v>3562040.2749100002</v>
      </c>
      <c r="H1152" s="2">
        <f t="shared" si="23"/>
        <v>0.44999999925494194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397242.14999999991</v>
      </c>
      <c r="D1153" s="1">
        <f>BILANCA!E176</f>
        <v>539033.82999999996</v>
      </c>
      <c r="E1153" s="1">
        <v>0</v>
      </c>
      <c r="F1153" s="1">
        <v>0</v>
      </c>
      <c r="G1153" s="2">
        <f t="shared" si="22"/>
        <v>250802.66769999999</v>
      </c>
      <c r="H1153" s="2">
        <f t="shared" si="23"/>
        <v>0.31999999994877726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397242.14999999991</v>
      </c>
      <c r="D1154" s="1">
        <f>BILANCA!E177</f>
        <v>532568.99</v>
      </c>
      <c r="E1154" s="1">
        <v>0</v>
      </c>
      <c r="F1154" s="1">
        <v>0</v>
      </c>
      <c r="G1154" s="2">
        <f t="shared" si="22"/>
        <v>250067.00222999998</v>
      </c>
      <c r="H1154" s="2">
        <f t="shared" si="23"/>
        <v>0.15999999991618097</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334920.09999999998</v>
      </c>
      <c r="D1155" s="1">
        <f>BILANCA!E178</f>
        <v>428981.66</v>
      </c>
      <c r="E1155" s="1">
        <v>0</v>
      </c>
      <c r="F1155" s="1">
        <v>0</v>
      </c>
      <c r="G1155" s="2">
        <f t="shared" si="22"/>
        <v>205175.94823999997</v>
      </c>
      <c r="H1155" s="2">
        <f t="shared" si="23"/>
        <v>0.44000000000232831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41034.1</v>
      </c>
      <c r="D1156" s="1">
        <f>BILANCA!E179</f>
        <v>41401.699999999997</v>
      </c>
      <c r="E1156" s="1">
        <v>0</v>
      </c>
      <c r="F1156" s="1">
        <v>0</v>
      </c>
      <c r="G1156" s="2">
        <f t="shared" si="22"/>
        <v>21423.887499999997</v>
      </c>
      <c r="H1156" s="2">
        <f t="shared" si="23"/>
        <v>0.40000000000145519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23.97</v>
      </c>
      <c r="D1157" s="1">
        <f>BILANCA!E180</f>
        <v>29.76</v>
      </c>
      <c r="E1157" s="1">
        <v>0</v>
      </c>
      <c r="F1157" s="1">
        <v>0</v>
      </c>
      <c r="G1157" s="2">
        <f t="shared" si="22"/>
        <v>14.527259999999998</v>
      </c>
      <c r="H1157" s="2">
        <f t="shared" si="23"/>
        <v>0.26999999999999957</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23.97</v>
      </c>
      <c r="D1160" s="1">
        <f>BILANCA!E183</f>
        <v>29.76</v>
      </c>
      <c r="E1160" s="1">
        <v>0</v>
      </c>
      <c r="F1160" s="1">
        <v>0</v>
      </c>
      <c r="G1160" s="2">
        <f t="shared" si="22"/>
        <v>14.77773</v>
      </c>
      <c r="H1160" s="2">
        <f t="shared" si="23"/>
        <v>0.26999999999999957</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1592.67</v>
      </c>
      <c r="D1163" s="1">
        <f>BILANCA!E186</f>
        <v>0</v>
      </c>
      <c r="E1163" s="1">
        <v>0</v>
      </c>
      <c r="F1163" s="1">
        <v>0</v>
      </c>
      <c r="G1163" s="2">
        <f t="shared" si="22"/>
        <v>286.68060000000003</v>
      </c>
      <c r="H1163" s="2">
        <f t="shared" si="23"/>
        <v>0.32999999999992724</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19671.310000000001</v>
      </c>
      <c r="D1165" s="1">
        <f>BILANCA!E188</f>
        <v>62155.87</v>
      </c>
      <c r="E1165" s="1">
        <v>0</v>
      </c>
      <c r="F1165" s="1">
        <v>0</v>
      </c>
      <c r="G1165" s="2">
        <f t="shared" si="22"/>
        <v>26204.915100000002</v>
      </c>
      <c r="H1165" s="2">
        <f t="shared" si="23"/>
        <v>0.43999999999869033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6464.84</v>
      </c>
      <c r="E1166" s="1">
        <v>0</v>
      </c>
      <c r="F1166" s="1">
        <v>0</v>
      </c>
      <c r="G1166" s="2">
        <f t="shared" si="22"/>
        <v>2366.1314400000001</v>
      </c>
      <c r="H1166" s="2">
        <f t="shared" si="23"/>
        <v>0.15999999999985448</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6724061.5600000005</v>
      </c>
      <c r="D1214" s="1">
        <f>BILANCA!E237</f>
        <v>6438895.0099999998</v>
      </c>
      <c r="E1214" s="1">
        <v>0</v>
      </c>
      <c r="F1214" s="1">
        <v>0</v>
      </c>
      <c r="G1214" s="2">
        <f t="shared" si="22"/>
        <v>4528027.7149800006</v>
      </c>
      <c r="H1214" s="2">
        <f t="shared" si="23"/>
        <v>0.44999999925494194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4956649.33</v>
      </c>
      <c r="D1215" s="1">
        <f>BILANCA!E238</f>
        <v>5033334.59</v>
      </c>
      <c r="E1215" s="1">
        <v>0</v>
      </c>
      <c r="F1215" s="1">
        <v>0</v>
      </c>
      <c r="G1215" s="2">
        <f t="shared" si="22"/>
        <v>3485409.89432</v>
      </c>
      <c r="H1215" s="2">
        <f t="shared" si="23"/>
        <v>0.74000000022351742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4956649.33</v>
      </c>
      <c r="D1216" s="1">
        <f>BILANCA!E239</f>
        <v>5033334.59</v>
      </c>
      <c r="E1216" s="1">
        <v>0</v>
      </c>
      <c r="F1216" s="1">
        <v>0</v>
      </c>
      <c r="G1216" s="2">
        <f t="shared" si="22"/>
        <v>3500433.2128300006</v>
      </c>
      <c r="H1216" s="2">
        <f t="shared" si="23"/>
        <v>0.74000000022351742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2380937.9</v>
      </c>
      <c r="D1217" s="1">
        <f>BILANCA!E240</f>
        <v>2180160.09</v>
      </c>
      <c r="E1217" s="1">
        <v>0</v>
      </c>
      <c r="F1217" s="1">
        <v>0</v>
      </c>
      <c r="G1217" s="2">
        <f t="shared" si="22"/>
        <v>1577454.39072</v>
      </c>
      <c r="H1217" s="2">
        <f t="shared" si="23"/>
        <v>0.18999999994412065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2575711.4300000002</v>
      </c>
      <c r="D1218" s="1">
        <f>BILANCA!E241</f>
        <v>2853174.5</v>
      </c>
      <c r="E1218" s="1">
        <v>0</v>
      </c>
      <c r="F1218" s="1">
        <v>0</v>
      </c>
      <c r="G1218" s="2">
        <f t="shared" si="22"/>
        <v>1946284.2010499998</v>
      </c>
      <c r="H1218" s="2">
        <f t="shared" si="23"/>
        <v>0.93000000016763806</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1063845.9900000002</v>
      </c>
      <c r="D1222" s="1">
        <f>BILANCA!E245</f>
        <v>674008.24</v>
      </c>
      <c r="E1222" s="1">
        <v>0</v>
      </c>
      <c r="F1222" s="1">
        <v>0</v>
      </c>
      <c r="G1222" s="2">
        <f t="shared" si="22"/>
        <v>576435.13033000007</v>
      </c>
      <c r="H1222" s="2">
        <f t="shared" si="23"/>
        <v>0.24999999976716936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1654464.56</v>
      </c>
      <c r="D1223" s="1">
        <f>BILANCA!E246</f>
        <v>976802.2</v>
      </c>
      <c r="E1223" s="1">
        <v>0</v>
      </c>
      <c r="F1223" s="1">
        <v>0</v>
      </c>
      <c r="G1223" s="2">
        <f t="shared" si="22"/>
        <v>865936.55040000007</v>
      </c>
      <c r="H1223" s="2">
        <f t="shared" si="23"/>
        <v>0.63999999989755452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1654464.56</v>
      </c>
      <c r="D1224" s="1">
        <f>BILANCA!E247</f>
        <v>976802.2</v>
      </c>
      <c r="E1224" s="1">
        <v>0</v>
      </c>
      <c r="F1224" s="1">
        <v>0</v>
      </c>
      <c r="G1224" s="2">
        <f t="shared" si="22"/>
        <v>869544.6193599999</v>
      </c>
      <c r="H1224" s="2">
        <f t="shared" si="23"/>
        <v>0.63999999989755452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590618.56999999995</v>
      </c>
      <c r="D1227" s="1">
        <f>BILANCA!E250</f>
        <v>302793.96000000002</v>
      </c>
      <c r="E1227" s="1">
        <v>0</v>
      </c>
      <c r="F1227" s="1">
        <v>0</v>
      </c>
      <c r="G1227" s="2">
        <f t="shared" si="22"/>
        <v>291874.38355999999</v>
      </c>
      <c r="H1227" s="2">
        <f t="shared" si="23"/>
        <v>0.47000000003026798</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590618.56999999995</v>
      </c>
      <c r="D1229" s="1">
        <f>BILANCA!E252</f>
        <v>302793.96000000002</v>
      </c>
      <c r="E1229" s="1">
        <v>0</v>
      </c>
      <c r="F1229" s="1">
        <v>0</v>
      </c>
      <c r="G1229" s="2">
        <f t="shared" si="22"/>
        <v>294266.79654000001</v>
      </c>
      <c r="H1229" s="2">
        <f t="shared" si="23"/>
        <v>0.47000000003026798</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106313.60000000001</v>
      </c>
      <c r="D1232" s="1">
        <f>BILANCA!E255</f>
        <v>134299.54</v>
      </c>
      <c r="E1232" s="1">
        <v>0</v>
      </c>
      <c r="F1232" s="1">
        <v>0</v>
      </c>
      <c r="G1232" s="2">
        <f t="shared" si="22"/>
        <v>93353.257320000004</v>
      </c>
      <c r="H1232" s="2">
        <f t="shared" si="23"/>
        <v>0.85999999998603016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597252.64</v>
      </c>
      <c r="D1234" s="1">
        <f>BILANCA!E257</f>
        <v>597252.64</v>
      </c>
      <c r="E1234" s="1">
        <v>0</v>
      </c>
      <c r="F1234" s="1">
        <v>0</v>
      </c>
      <c r="G1234" s="2">
        <f t="shared" si="22"/>
        <v>449731.23791999999</v>
      </c>
      <c r="H1234" s="2">
        <f t="shared" si="23"/>
        <v>0.71999999997206032</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67554.17</v>
      </c>
      <c r="D1236" s="1">
        <f>BILANCA!E259</f>
        <v>68588.91</v>
      </c>
      <c r="E1236" s="1">
        <v>0</v>
      </c>
      <c r="F1236" s="1">
        <v>0</v>
      </c>
      <c r="G1236" s="2">
        <f t="shared" si="22"/>
        <v>51797.193469999998</v>
      </c>
      <c r="H1236" s="2">
        <f t="shared" si="23"/>
        <v>0.25999999999476131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67554.17</v>
      </c>
      <c r="D1237" s="1">
        <f>BILANCA!E260</f>
        <v>68588.91</v>
      </c>
      <c r="E1237" s="1">
        <v>0</v>
      </c>
      <c r="F1237" s="1">
        <v>0</v>
      </c>
      <c r="G1237" s="2">
        <f t="shared" si="22"/>
        <v>52001.925460000006</v>
      </c>
      <c r="H1237" s="2">
        <f t="shared" si="23"/>
        <v>0.25999999999476131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142961.06</v>
      </c>
      <c r="D1240" s="1">
        <f>BILANCA!E264</f>
        <v>127371.02</v>
      </c>
      <c r="E1240" s="1">
        <v>0</v>
      </c>
      <c r="F1240" s="1">
        <v>0</v>
      </c>
      <c r="G1240" s="2">
        <f t="shared" si="22"/>
        <v>102209.6967</v>
      </c>
      <c r="H1240" s="2">
        <f t="shared" si="23"/>
        <v>8.000000000174623E-2</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7512.91</v>
      </c>
      <c r="D1241" s="1">
        <f>BILANCA!E265</f>
        <v>53121.15</v>
      </c>
      <c r="E1241" s="1">
        <v>0</v>
      </c>
      <c r="F1241" s="1">
        <v>0</v>
      </c>
      <c r="G1241" s="2">
        <f t="shared" si="22"/>
        <v>29348.84418</v>
      </c>
      <c r="H1241" s="2">
        <f t="shared" si="23"/>
        <v>0.24000000000160071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6595.02</v>
      </c>
      <c r="D1244" s="1">
        <f>BILANCA!E268</f>
        <v>9915.73</v>
      </c>
      <c r="E1244" s="1">
        <v>0</v>
      </c>
      <c r="F1244" s="1">
        <v>0</v>
      </c>
      <c r="G1244" s="2">
        <f t="shared" si="24"/>
        <v>6897.3112799999999</v>
      </c>
      <c r="H1244" s="2">
        <f t="shared" si="23"/>
        <v>0.29000000000087311</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5344.52</v>
      </c>
      <c r="D1245" s="1">
        <f>BILANCA!E269</f>
        <v>5863.44</v>
      </c>
      <c r="E1245" s="1">
        <v>0</v>
      </c>
      <c r="F1245" s="1">
        <v>0</v>
      </c>
      <c r="G1245" s="2">
        <f t="shared" si="24"/>
        <v>4472.7067999999999</v>
      </c>
      <c r="H1245" s="2">
        <f t="shared" si="23"/>
        <v>0.91999999999916326</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146</v>
      </c>
      <c r="E1247" s="1">
        <v>0</v>
      </c>
      <c r="F1247" s="1">
        <v>0</v>
      </c>
      <c r="G1247" s="2">
        <f t="shared" si="24"/>
        <v>77.088000000000008</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31912.63</v>
      </c>
      <c r="D1263" s="1">
        <f>BILANCA!E287</f>
        <v>8944.75</v>
      </c>
      <c r="E1263" s="1">
        <v>0</v>
      </c>
      <c r="F1263" s="1">
        <v>0</v>
      </c>
      <c r="G1263" s="2">
        <f t="shared" si="24"/>
        <v>13944.596400000002</v>
      </c>
      <c r="H1263" s="2">
        <f t="shared" si="23"/>
        <v>0.61999999999898137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365329.52</v>
      </c>
      <c r="D1264" s="1">
        <f>BILANCA!E288</f>
        <v>523624.24</v>
      </c>
      <c r="E1264" s="1">
        <v>0</v>
      </c>
      <c r="F1264" s="1">
        <v>0</v>
      </c>
      <c r="G1264" s="2">
        <f t="shared" si="24"/>
        <v>396934.41800000006</v>
      </c>
      <c r="H1264" s="2">
        <f t="shared" si="23"/>
        <v>0.71999999997206032</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6464.84</v>
      </c>
      <c r="E1266" s="1">
        <v>0</v>
      </c>
      <c r="F1266" s="1">
        <v>0</v>
      </c>
      <c r="G1266" s="2">
        <f t="shared" si="24"/>
        <v>3659.09944</v>
      </c>
      <c r="H1266" s="2">
        <f t="shared" si="23"/>
        <v>0.15999999999985448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1374.83</v>
      </c>
      <c r="D1271" s="1">
        <f>BILANCA!E295</f>
        <v>1662.95</v>
      </c>
      <c r="E1271" s="1">
        <v>0</v>
      </c>
      <c r="F1271" s="1">
        <v>0</v>
      </c>
      <c r="G1271" s="2">
        <f t="shared" si="24"/>
        <v>1353.8102399999998</v>
      </c>
      <c r="H1271" s="2">
        <f t="shared" si="23"/>
        <v>0.22000000000002728</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4551.6499999999996</v>
      </c>
      <c r="D1278" s="1">
        <f>BILANCA!E302</f>
        <v>8647</v>
      </c>
      <c r="E1278" s="1">
        <v>0</v>
      </c>
      <c r="F1278" s="1">
        <v>0</v>
      </c>
      <c r="G1278" s="2">
        <f t="shared" si="24"/>
        <v>6444.4667499999996</v>
      </c>
      <c r="H1278" s="2">
        <f t="shared" si="23"/>
        <v>0.3500000000003638</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7326656.8300000001</v>
      </c>
      <c r="D1408" s="1">
        <f>'RAS-funkcijski'!E114</f>
        <v>8118129.7199999997</v>
      </c>
      <c r="E1408" s="1">
        <v>0</v>
      </c>
      <c r="F1408" s="1">
        <v>0</v>
      </c>
      <c r="G1408" s="2">
        <f t="shared" si="24"/>
        <v>2591920.7897000001</v>
      </c>
      <c r="H1408" s="2">
        <f t="shared" si="27"/>
        <v>0.45000000018626451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7326656.8300000001</v>
      </c>
      <c r="D1416" s="1">
        <f>'RAS-funkcijski'!E122</f>
        <v>8118129.7199999997</v>
      </c>
      <c r="E1416" s="1">
        <v>0</v>
      </c>
      <c r="F1416" s="1">
        <v>0</v>
      </c>
      <c r="G1416" s="2">
        <f t="shared" si="24"/>
        <v>2780424.11986</v>
      </c>
      <c r="H1416" s="2">
        <f t="shared" si="27"/>
        <v>0.45000000018626451</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7326656.8300000001</v>
      </c>
      <c r="D1418" s="1">
        <f>'RAS-funkcijski'!E124</f>
        <v>8118129.7199999997</v>
      </c>
      <c r="E1418" s="1">
        <v>0</v>
      </c>
      <c r="F1418" s="1">
        <v>0</v>
      </c>
      <c r="G1418" s="2">
        <f t="shared" si="24"/>
        <v>2827549.9523999998</v>
      </c>
      <c r="H1418" s="2">
        <f t="shared" si="27"/>
        <v>0.45000000018626451</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7326656.8300000001</v>
      </c>
      <c r="D1435" s="13">
        <f>'RAS-funkcijski'!E141</f>
        <v>8118129.7199999997</v>
      </c>
      <c r="E1435" s="13">
        <v>0</v>
      </c>
      <c r="F1435" s="13">
        <v>0</v>
      </c>
      <c r="G1435" s="14">
        <f t="shared" si="24"/>
        <v>3228119.5289900005</v>
      </c>
      <c r="H1435" s="14">
        <f t="shared" si="27"/>
        <v>0.45000000018626451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17943.3</v>
      </c>
      <c r="E1436" s="6">
        <v>0</v>
      </c>
      <c r="F1436" s="6">
        <v>0</v>
      </c>
      <c r="G1436" s="7">
        <f t="shared" si="24"/>
        <v>35.886600000000001</v>
      </c>
      <c r="H1436" s="7">
        <f t="shared" si="27"/>
        <v>0.2999999999992724</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11534.17</v>
      </c>
      <c r="E1437" s="1">
        <v>0</v>
      </c>
      <c r="F1437" s="1">
        <v>0</v>
      </c>
      <c r="G1437" s="2">
        <f t="shared" si="24"/>
        <v>46.136679999999998</v>
      </c>
      <c r="H1437" s="2">
        <f t="shared" si="27"/>
        <v>0.17000000000007276</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11534.17</v>
      </c>
      <c r="E1445" s="1">
        <v>0</v>
      </c>
      <c r="F1445" s="1">
        <v>0</v>
      </c>
      <c r="G1445" s="2">
        <f t="shared" si="24"/>
        <v>230.68340000000001</v>
      </c>
      <c r="H1445" s="2">
        <f t="shared" si="27"/>
        <v>0.17000000000007276</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11534.17</v>
      </c>
      <c r="E1451" s="1">
        <v>0</v>
      </c>
      <c r="F1451" s="1">
        <v>0</v>
      </c>
      <c r="G1451" s="2">
        <f t="shared" si="24"/>
        <v>369.09343999999999</v>
      </c>
      <c r="H1451" s="2">
        <f t="shared" si="27"/>
        <v>0.17000000000007276</v>
      </c>
      <c r="I1451" s="10">
        <f t="shared" si="29"/>
        <v>62.74588480002685</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6409.13</v>
      </c>
      <c r="E1453" s="1">
        <v>0</v>
      </c>
      <c r="F1453" s="1">
        <v>0</v>
      </c>
      <c r="G1453" s="2">
        <f t="shared" si="24"/>
        <v>230.72868</v>
      </c>
      <c r="H1453" s="2">
        <f t="shared" si="27"/>
        <v>0.13000000000010914</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6409.13</v>
      </c>
      <c r="E1454" s="1">
        <v>0</v>
      </c>
      <c r="F1454" s="1">
        <v>0</v>
      </c>
      <c r="G1454" s="2">
        <f t="shared" si="24"/>
        <v>243.54694000000001</v>
      </c>
      <c r="H1454" s="2">
        <f t="shared" si="27"/>
        <v>0.13000000000010914</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6409.13</v>
      </c>
      <c r="E1456" s="1">
        <v>0</v>
      </c>
      <c r="F1456" s="1">
        <v>0</v>
      </c>
      <c r="G1456" s="2">
        <f t="shared" si="24"/>
        <v>269.18346000000003</v>
      </c>
      <c r="H1456" s="2">
        <f t="shared" si="27"/>
        <v>0.13000000000010914</v>
      </c>
      <c r="I1456" s="10">
        <f t="shared" si="30"/>
        <v>34.993849800029381</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397242.15</v>
      </c>
      <c r="D1480" s="6"/>
      <c r="E1480" s="6">
        <v>0</v>
      </c>
      <c r="F1480" s="6">
        <v>0</v>
      </c>
      <c r="G1480" s="7">
        <f t="shared" ref="G1480:G1580" si="34">B1480/1000*C1480</f>
        <v>397.24215000000004</v>
      </c>
      <c r="H1480" s="7">
        <f t="shared" ref="H1480:H1580" si="35">ABS(C1480-ROUND(C1480,0))</f>
        <v>0.15000000002328306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7322350.6699999999</v>
      </c>
      <c r="D1481" s="1">
        <v>0</v>
      </c>
      <c r="E1481" s="1">
        <v>0</v>
      </c>
      <c r="F1481" s="1">
        <v>0</v>
      </c>
      <c r="G1481" s="2">
        <f t="shared" si="34"/>
        <v>14644.70134</v>
      </c>
      <c r="H1481" s="2">
        <f t="shared" si="35"/>
        <v>0.33000000007450581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90441.94</v>
      </c>
      <c r="D1482" s="1">
        <v>0</v>
      </c>
      <c r="E1482" s="1">
        <v>0</v>
      </c>
      <c r="F1482" s="1">
        <v>0</v>
      </c>
      <c r="G1482" s="2">
        <f t="shared" si="34"/>
        <v>271.32582000000002</v>
      </c>
      <c r="H1482" s="2">
        <f t="shared" si="35"/>
        <v>5.9999999997671694E-2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6948370.2599999998</v>
      </c>
      <c r="D1483" s="1">
        <v>0</v>
      </c>
      <c r="E1483" s="1">
        <v>0</v>
      </c>
      <c r="F1483" s="1">
        <v>0</v>
      </c>
      <c r="G1483" s="2">
        <f t="shared" si="34"/>
        <v>27793.481039999999</v>
      </c>
      <c r="H1483" s="2">
        <f t="shared" si="35"/>
        <v>0.25999999977648258</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5207395.1900000004</v>
      </c>
      <c r="D1484" s="1">
        <v>0</v>
      </c>
      <c r="E1484" s="1">
        <v>0</v>
      </c>
      <c r="F1484" s="1">
        <v>0</v>
      </c>
      <c r="G1484" s="2">
        <f t="shared" si="34"/>
        <v>26036.975950000004</v>
      </c>
      <c r="H1484" s="2">
        <f t="shared" si="35"/>
        <v>0.19000000040978193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1186611.3</v>
      </c>
      <c r="D1485" s="1">
        <v>0</v>
      </c>
      <c r="E1485" s="1">
        <v>0</v>
      </c>
      <c r="F1485" s="1">
        <v>0</v>
      </c>
      <c r="G1485" s="2">
        <f t="shared" si="34"/>
        <v>7119.6678000000002</v>
      </c>
      <c r="H1485" s="2">
        <f t="shared" si="35"/>
        <v>0.30000000004656613</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1003.59</v>
      </c>
      <c r="D1486" s="1">
        <v>0</v>
      </c>
      <c r="E1486" s="1">
        <v>0</v>
      </c>
      <c r="F1486" s="1">
        <v>0</v>
      </c>
      <c r="G1486" s="2">
        <f t="shared" si="34"/>
        <v>7.0251300000000008</v>
      </c>
      <c r="H1486" s="2">
        <f t="shared" si="35"/>
        <v>0.40999999999996817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553360.18000000005</v>
      </c>
      <c r="D1491" s="1">
        <v>0</v>
      </c>
      <c r="E1491" s="1">
        <v>0</v>
      </c>
      <c r="F1491" s="1">
        <v>0</v>
      </c>
      <c r="G1491" s="2">
        <f t="shared" si="34"/>
        <v>6640.3221600000006</v>
      </c>
      <c r="H1491" s="2">
        <f t="shared" si="35"/>
        <v>0.18000000005122274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283538.46999999997</v>
      </c>
      <c r="D1492" s="1">
        <v>0</v>
      </c>
      <c r="E1492" s="1">
        <v>0</v>
      </c>
      <c r="F1492" s="1">
        <v>0</v>
      </c>
      <c r="G1492" s="2">
        <f t="shared" si="34"/>
        <v>3686.0001099999995</v>
      </c>
      <c r="H1492" s="2">
        <f t="shared" si="35"/>
        <v>0.46999999997206032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7180558.9899999993</v>
      </c>
      <c r="D1499" s="1">
        <v>0</v>
      </c>
      <c r="E1499" s="1">
        <v>0</v>
      </c>
      <c r="F1499" s="1">
        <v>0</v>
      </c>
      <c r="G1499" s="2">
        <f t="shared" si="34"/>
        <v>143611.17979999998</v>
      </c>
      <c r="H1499" s="2">
        <f t="shared" si="35"/>
        <v>1.0000000707805157E-2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88650.11</v>
      </c>
      <c r="D1500" s="1">
        <v>0</v>
      </c>
      <c r="E1500" s="1">
        <v>0</v>
      </c>
      <c r="F1500" s="1">
        <v>0</v>
      </c>
      <c r="G1500" s="2">
        <f t="shared" si="34"/>
        <v>1861.6523100000002</v>
      </c>
      <c r="H1500" s="2">
        <f t="shared" si="35"/>
        <v>0.11000000000058208</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6814835.2499999991</v>
      </c>
      <c r="D1501" s="1">
        <v>0</v>
      </c>
      <c r="E1501" s="1">
        <v>0</v>
      </c>
      <c r="F1501" s="1">
        <v>0</v>
      </c>
      <c r="G1501" s="2">
        <f t="shared" si="34"/>
        <v>149926.37549999997</v>
      </c>
      <c r="H1501" s="2">
        <f t="shared" si="35"/>
        <v>0.24999999906867743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5113333.63</v>
      </c>
      <c r="D1502" s="1">
        <v>0</v>
      </c>
      <c r="E1502" s="1">
        <v>0</v>
      </c>
      <c r="F1502" s="1">
        <v>0</v>
      </c>
      <c r="G1502" s="2">
        <f t="shared" si="34"/>
        <v>117606.67349</v>
      </c>
      <c r="H1502" s="2">
        <f t="shared" si="35"/>
        <v>0.37000000011175871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1183940.18</v>
      </c>
      <c r="D1503" s="1">
        <v>0</v>
      </c>
      <c r="E1503" s="1">
        <v>0</v>
      </c>
      <c r="F1503" s="1">
        <v>0</v>
      </c>
      <c r="G1503" s="2">
        <f t="shared" si="34"/>
        <v>28414.564319999998</v>
      </c>
      <c r="H1503" s="2">
        <f t="shared" si="35"/>
        <v>0.17999999993480742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997.8</v>
      </c>
      <c r="D1504" s="1">
        <v>0</v>
      </c>
      <c r="E1504" s="1">
        <v>0</v>
      </c>
      <c r="F1504" s="1">
        <v>0</v>
      </c>
      <c r="G1504" s="2">
        <f t="shared" si="34"/>
        <v>24.945</v>
      </c>
      <c r="H1504" s="2">
        <f t="shared" si="35"/>
        <v>0.20000000000004547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1592.67</v>
      </c>
      <c r="D1507" s="1">
        <v>0</v>
      </c>
      <c r="E1507" s="1">
        <v>0</v>
      </c>
      <c r="F1507" s="1">
        <v>0</v>
      </c>
      <c r="G1507" s="2">
        <f t="shared" si="34"/>
        <v>44.594760000000001</v>
      </c>
      <c r="H1507" s="2">
        <f t="shared" si="35"/>
        <v>0.32999999999992724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514970.97</v>
      </c>
      <c r="D1509" s="1">
        <v>0</v>
      </c>
      <c r="E1509" s="1">
        <v>0</v>
      </c>
      <c r="F1509" s="1">
        <v>0</v>
      </c>
      <c r="G1509" s="2">
        <f t="shared" si="34"/>
        <v>15449.129099999998</v>
      </c>
      <c r="H1509" s="2">
        <f t="shared" si="35"/>
        <v>3.0000000027939677E-2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277073.63</v>
      </c>
      <c r="D1510" s="1">
        <v>0</v>
      </c>
      <c r="E1510" s="1">
        <v>0</v>
      </c>
      <c r="F1510" s="1">
        <v>0</v>
      </c>
      <c r="G1510" s="2">
        <f t="shared" si="34"/>
        <v>8589.2825300000004</v>
      </c>
      <c r="H1510" s="2">
        <f t="shared" si="35"/>
        <v>0.36999999999534339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539033.83000000101</v>
      </c>
      <c r="D1517" s="1">
        <v>0</v>
      </c>
      <c r="E1517" s="1">
        <v>0</v>
      </c>
      <c r="F1517" s="1">
        <v>0</v>
      </c>
      <c r="G1517" s="2">
        <f t="shared" si="34"/>
        <v>20483.285540000037</v>
      </c>
      <c r="H1517" s="2">
        <f t="shared" si="35"/>
        <v>0.16999999899417162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8944.75</v>
      </c>
      <c r="D1518" s="1">
        <v>0</v>
      </c>
      <c r="E1518" s="1">
        <v>0</v>
      </c>
      <c r="F1518" s="1">
        <v>0</v>
      </c>
      <c r="G1518" s="2">
        <f t="shared" si="34"/>
        <v>348.84525000000002</v>
      </c>
      <c r="H1518" s="2">
        <f t="shared" si="35"/>
        <v>0.25</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8647</v>
      </c>
      <c r="D1519" s="1">
        <v>0</v>
      </c>
      <c r="E1519" s="1">
        <v>0</v>
      </c>
      <c r="F1519" s="1">
        <v>0</v>
      </c>
      <c r="G1519" s="2">
        <f t="shared" si="34"/>
        <v>345.88</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386.14</v>
      </c>
      <c r="D1520" s="1">
        <v>0</v>
      </c>
      <c r="E1520" s="1">
        <v>0</v>
      </c>
      <c r="F1520" s="1">
        <v>0</v>
      </c>
      <c r="G1520" s="2">
        <f t="shared" si="34"/>
        <v>15.83174</v>
      </c>
      <c r="H1520" s="2">
        <f t="shared" si="35"/>
        <v>0.13999999999998636</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1828.17</v>
      </c>
      <c r="D1521" s="1">
        <v>0</v>
      </c>
      <c r="E1521" s="1">
        <v>0</v>
      </c>
      <c r="F1521" s="1">
        <v>0</v>
      </c>
      <c r="G1521" s="2">
        <f t="shared" si="34"/>
        <v>76.783140000000003</v>
      </c>
      <c r="H1521" s="2">
        <f t="shared" si="35"/>
        <v>0.17000000000007276</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6432.69</v>
      </c>
      <c r="D1522" s="1">
        <v>0</v>
      </c>
      <c r="E1522" s="1">
        <v>0</v>
      </c>
      <c r="F1522" s="1">
        <v>0</v>
      </c>
      <c r="G1522" s="2">
        <f t="shared" si="34"/>
        <v>276.60566999999998</v>
      </c>
      <c r="H1522" s="2">
        <f t="shared" si="35"/>
        <v>0.31000000000040018</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297.75</v>
      </c>
      <c r="D1524" s="1">
        <v>0</v>
      </c>
      <c r="E1524" s="1">
        <v>0</v>
      </c>
      <c r="F1524" s="1">
        <v>0</v>
      </c>
      <c r="G1524" s="2">
        <f t="shared" si="34"/>
        <v>13.39875</v>
      </c>
      <c r="H1524" s="2">
        <f t="shared" si="35"/>
        <v>0.25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297.75</v>
      </c>
      <c r="D1530" s="1">
        <v>0</v>
      </c>
      <c r="E1530" s="1">
        <v>0</v>
      </c>
      <c r="F1530" s="1">
        <v>0</v>
      </c>
      <c r="G1530" s="2">
        <f t="shared" si="34"/>
        <v>15.185249999999998</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297.75</v>
      </c>
      <c r="D1531" s="1">
        <v>0</v>
      </c>
      <c r="E1531" s="1">
        <v>0</v>
      </c>
      <c r="F1531" s="1">
        <v>0</v>
      </c>
      <c r="G1531" s="2">
        <f t="shared" si="34"/>
        <v>15.482999999999999</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530089.07999999996</v>
      </c>
      <c r="D1576" s="1">
        <v>0</v>
      </c>
      <c r="E1576" s="1">
        <v>0</v>
      </c>
      <c r="F1576" s="1">
        <v>0</v>
      </c>
      <c r="G1576" s="2">
        <f t="shared" si="34"/>
        <v>51418.640759999995</v>
      </c>
      <c r="H1576" s="2">
        <f t="shared" si="35"/>
        <v>7.9999999958090484E-2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1091.92</v>
      </c>
      <c r="D1577" s="1">
        <v>0</v>
      </c>
      <c r="E1577" s="1">
        <v>0</v>
      </c>
      <c r="F1577" s="1">
        <v>0</v>
      </c>
      <c r="G1577" s="2">
        <f t="shared" si="34"/>
        <v>107.00816000000002</v>
      </c>
      <c r="H1577" s="2">
        <f t="shared" si="35"/>
        <v>7.999999999992724E-2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522532.32</v>
      </c>
      <c r="D1578" s="1">
        <v>0</v>
      </c>
      <c r="E1578" s="1">
        <v>0</v>
      </c>
      <c r="F1578" s="1">
        <v>0</v>
      </c>
      <c r="G1578" s="2">
        <f t="shared" si="34"/>
        <v>51730.699680000005</v>
      </c>
      <c r="H1578" s="2">
        <f t="shared" si="35"/>
        <v>0.32000000000698492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6464.84</v>
      </c>
      <c r="D1579" s="1">
        <v>0</v>
      </c>
      <c r="E1579" s="1">
        <v>0</v>
      </c>
      <c r="F1579" s="1">
        <v>0</v>
      </c>
      <c r="G1579" s="2">
        <f t="shared" si="34"/>
        <v>646.48400000000004</v>
      </c>
      <c r="H1579" s="2">
        <f t="shared" si="35"/>
        <v>0.15999999999985448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3318</v>
      </c>
      <c r="B1" s="378"/>
      <c r="C1" s="378"/>
    </row>
    <row r="2" spans="1:17" ht="33" customHeight="1" x14ac:dyDescent="0.2">
      <c r="A2" s="379" t="s">
        <v>3319</v>
      </c>
      <c r="B2" s="380"/>
      <c r="C2" s="377"/>
      <c r="D2" s="4"/>
      <c r="E2" s="4"/>
      <c r="F2" s="4"/>
      <c r="G2" s="4"/>
      <c r="H2" s="4"/>
      <c r="I2" s="4"/>
      <c r="J2" s="4"/>
      <c r="K2" s="4"/>
      <c r="L2" s="4"/>
      <c r="M2" s="4"/>
      <c r="N2" s="4"/>
      <c r="O2" s="4"/>
      <c r="P2" s="4"/>
      <c r="Q2" s="4"/>
    </row>
    <row r="3" spans="1:17" ht="18.75" customHeight="1" x14ac:dyDescent="0.2">
      <c r="A3" s="304" t="s">
        <v>3320</v>
      </c>
      <c r="B3" s="381"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5" t="s">
        <v>3402</v>
      </c>
      <c r="C46" s="377"/>
      <c r="D46" s="41"/>
      <c r="E46" s="4"/>
      <c r="F46" s="4"/>
      <c r="G46" s="4"/>
      <c r="H46" s="4"/>
      <c r="I46" s="4"/>
      <c r="J46" s="4"/>
      <c r="K46" s="4"/>
      <c r="L46" s="4"/>
      <c r="M46" s="4"/>
      <c r="N46" s="4"/>
      <c r="O46" s="4"/>
      <c r="P46" s="4"/>
      <c r="Q46" s="4"/>
    </row>
    <row r="47" spans="1:17" ht="66" hidden="1" customHeight="1" x14ac:dyDescent="0.2">
      <c r="A47" s="46" t="s">
        <v>3403</v>
      </c>
      <c r="B47" s="386" t="s">
        <v>3404</v>
      </c>
      <c r="C47" s="386"/>
      <c r="D47" s="4"/>
      <c r="E47" s="4"/>
      <c r="F47" s="4"/>
      <c r="G47" s="4"/>
      <c r="H47" s="4"/>
      <c r="I47" s="4"/>
      <c r="J47" s="4"/>
      <c r="K47" s="4"/>
      <c r="L47" s="4"/>
      <c r="M47" s="4"/>
      <c r="N47" s="4"/>
      <c r="O47" s="4"/>
      <c r="P47" s="4"/>
      <c r="Q47" s="4"/>
    </row>
    <row r="48" spans="1:17" ht="123.75" customHeight="1" x14ac:dyDescent="0.2">
      <c r="A48" s="267" t="s">
        <v>3405</v>
      </c>
      <c r="B48" s="384" t="s">
        <v>3406</v>
      </c>
      <c r="C48" s="383"/>
      <c r="D48" s="4"/>
      <c r="E48" s="4"/>
      <c r="F48" s="4"/>
      <c r="G48" s="4"/>
      <c r="H48" s="4"/>
      <c r="I48" s="4"/>
      <c r="J48" s="4"/>
      <c r="K48" s="4"/>
      <c r="L48" s="4"/>
      <c r="M48" s="4"/>
      <c r="N48" s="4"/>
      <c r="O48" s="4"/>
      <c r="P48" s="4"/>
      <c r="Q48" s="4"/>
    </row>
    <row r="49" spans="1:17" ht="34.5" customHeight="1" x14ac:dyDescent="0.2">
      <c r="A49" s="267" t="s">
        <v>3407</v>
      </c>
      <c r="B49" s="382" t="s">
        <v>3408</v>
      </c>
      <c r="C49" s="383"/>
      <c r="D49" s="4"/>
      <c r="E49" s="4"/>
      <c r="F49" s="4"/>
      <c r="G49" s="4"/>
      <c r="H49" s="4"/>
      <c r="I49" s="4"/>
      <c r="J49" s="4"/>
      <c r="K49" s="4"/>
      <c r="L49" s="4"/>
      <c r="M49" s="4"/>
      <c r="N49" s="4"/>
      <c r="O49" s="4"/>
      <c r="P49" s="4"/>
      <c r="Q49" s="4"/>
    </row>
    <row r="50" spans="1:17" ht="34.5" customHeight="1" x14ac:dyDescent="0.2">
      <c r="A50" s="267" t="s">
        <v>3409</v>
      </c>
      <c r="B50" s="382" t="s">
        <v>3410</v>
      </c>
      <c r="C50" s="383"/>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4"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4" t="s">
        <v>22</v>
      </c>
      <c r="B2" s="315"/>
      <c r="C2" s="315"/>
      <c r="D2" s="315"/>
      <c r="E2" s="315"/>
      <c r="F2" s="315"/>
      <c r="G2" s="315"/>
      <c r="H2" s="315"/>
      <c r="I2" s="315"/>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6" t="s">
        <v>24</v>
      </c>
      <c r="B4" s="317"/>
      <c r="C4" s="317"/>
      <c r="D4" s="317"/>
      <c r="E4" s="317"/>
      <c r="F4" s="317"/>
      <c r="G4" s="317"/>
      <c r="H4" s="317"/>
      <c r="I4" s="317"/>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2063</v>
      </c>
      <c r="H6" s="19" t="s">
        <v>26</v>
      </c>
      <c r="I6" s="20" t="s">
        <v>27</v>
      </c>
      <c r="J6" s="4"/>
      <c r="L6" s="4"/>
      <c r="M6" s="4"/>
      <c r="N6" s="4"/>
      <c r="O6" s="4"/>
      <c r="P6" s="4"/>
      <c r="Q6" s="4"/>
      <c r="R6" s="4"/>
      <c r="S6" s="4"/>
      <c r="T6" s="4"/>
      <c r="U6" s="4"/>
      <c r="V6" s="4"/>
      <c r="W6" s="4"/>
      <c r="X6" s="4"/>
    </row>
    <row r="7" spans="1:24" ht="15" customHeight="1" x14ac:dyDescent="0.2">
      <c r="B7" s="21"/>
      <c r="C7" s="22"/>
      <c r="D7" s="23"/>
      <c r="E7" s="318" t="s">
        <v>28</v>
      </c>
      <c r="F7" s="321" t="s">
        <v>29</v>
      </c>
      <c r="G7" s="322"/>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19"/>
      <c r="F8" s="310" t="s">
        <v>32</v>
      </c>
      <c r="G8" s="311"/>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19"/>
      <c r="F9" s="312" t="s">
        <v>33</v>
      </c>
      <c r="G9" s="313"/>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19"/>
      <c r="F10" s="310" t="s">
        <v>36</v>
      </c>
      <c r="G10" s="311"/>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0"/>
      <c r="F11" s="323" t="s">
        <v>37</v>
      </c>
      <c r="G11" s="324"/>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8" t="s">
        <v>41</v>
      </c>
      <c r="C15" s="329"/>
      <c r="D15" s="329"/>
      <c r="E15" s="329"/>
      <c r="F15" s="330"/>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5" t="s">
        <v>29</v>
      </c>
      <c r="B16" s="331" t="str">
        <f>'PR-RAS'!B6</f>
        <v xml:space="preserve">PRIHODI POSLOVANJA (šifre 61+62+63+64+65+66+67+68) </v>
      </c>
      <c r="C16" s="332"/>
      <c r="D16" s="332"/>
      <c r="E16" s="332"/>
      <c r="F16" s="333"/>
      <c r="G16" s="34" t="str">
        <f>'PR-RAS'!C6</f>
        <v>6</v>
      </c>
      <c r="H16" s="170">
        <f>'PR-RAS'!D6</f>
        <v>7439334.6099999994</v>
      </c>
      <c r="I16" s="170">
        <f>'PR-RAS'!E6</f>
        <v>7714839.2999999998</v>
      </c>
      <c r="J16" s="4"/>
      <c r="K16" s="4"/>
      <c r="L16" s="4"/>
      <c r="M16" s="4"/>
      <c r="N16" s="4"/>
      <c r="O16" s="4"/>
      <c r="P16" s="4"/>
      <c r="Q16" s="4"/>
      <c r="R16" s="4"/>
      <c r="S16" s="4"/>
      <c r="T16" s="4"/>
      <c r="U16" s="4"/>
      <c r="V16" s="4"/>
      <c r="W16" s="4"/>
      <c r="X16" s="4"/>
    </row>
    <row r="17" spans="1:24" ht="12.75" customHeight="1" x14ac:dyDescent="0.2">
      <c r="A17" s="326"/>
      <c r="B17" s="334" t="str">
        <f>'PR-RAS'!B151</f>
        <v xml:space="preserve">RASHODI POSLOVANJA (šifre 31+32+34+35+36+37+38) </v>
      </c>
      <c r="C17" s="335"/>
      <c r="D17" s="335"/>
      <c r="E17" s="335"/>
      <c r="F17" s="336"/>
      <c r="G17" s="35" t="str">
        <f>'PR-RAS'!C151</f>
        <v>3</v>
      </c>
      <c r="H17" s="170">
        <f>'PR-RAS'!D151</f>
        <v>6732265.4400000004</v>
      </c>
      <c r="I17" s="170">
        <f>'PR-RAS'!E151</f>
        <v>7806213.2699999996</v>
      </c>
      <c r="J17" s="4"/>
      <c r="K17" s="4"/>
      <c r="L17" s="4"/>
      <c r="M17" s="4"/>
      <c r="N17" s="4"/>
      <c r="O17" s="4"/>
      <c r="P17" s="4"/>
      <c r="Q17" s="4"/>
      <c r="R17" s="4"/>
      <c r="S17" s="4"/>
      <c r="T17" s="4"/>
      <c r="U17" s="4"/>
      <c r="V17" s="4"/>
      <c r="W17" s="4"/>
      <c r="X17" s="4"/>
    </row>
    <row r="18" spans="1:24" ht="12.75" customHeight="1" x14ac:dyDescent="0.2">
      <c r="A18" s="326"/>
      <c r="B18" s="334" t="str">
        <f>'PR-RAS'!B645</f>
        <v>Višak prihoda i primitaka raspoloživ u sljedećem razdoblju (šifre X005 + '9221-9222' - Y005 - '9222-9221')</v>
      </c>
      <c r="C18" s="335"/>
      <c r="D18" s="335"/>
      <c r="E18" s="335"/>
      <c r="F18" s="336"/>
      <c r="G18" s="35" t="str">
        <f>'PR-RAS'!C645</f>
        <v>X006</v>
      </c>
      <c r="H18" s="170">
        <f>'PR-RAS'!D645</f>
        <v>1063845.9899999993</v>
      </c>
      <c r="I18" s="170">
        <f>'PR-RAS'!E645</f>
        <v>674008.24000000022</v>
      </c>
      <c r="J18" s="4"/>
      <c r="K18" s="4"/>
      <c r="L18" s="4"/>
      <c r="M18" s="4"/>
      <c r="N18" s="4"/>
      <c r="O18" s="4"/>
      <c r="P18" s="4"/>
      <c r="Q18" s="4"/>
      <c r="R18" s="4"/>
      <c r="S18" s="4"/>
      <c r="T18" s="4"/>
      <c r="U18" s="4"/>
      <c r="V18" s="4"/>
      <c r="W18" s="4"/>
      <c r="X18" s="4"/>
    </row>
    <row r="19" spans="1:24" ht="12.75" customHeight="1" x14ac:dyDescent="0.2">
      <c r="A19" s="327"/>
      <c r="B19" s="337" t="str">
        <f>'PR-RAS'!B646</f>
        <v>Manjak prihoda i primitaka za pokriće u sljedećem razdoblju (šifre Y005 + '9222-9221' - X005 - '9221-9222' )</v>
      </c>
      <c r="C19" s="338"/>
      <c r="D19" s="338"/>
      <c r="E19" s="338"/>
      <c r="F19" s="339"/>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5" t="s">
        <v>32</v>
      </c>
      <c r="B20" s="331" t="str">
        <f>BILANCA!B7</f>
        <v>Nefinancijska imovina (šifre 01+02+03+04+05+06)</v>
      </c>
      <c r="C20" s="332"/>
      <c r="D20" s="332"/>
      <c r="E20" s="332"/>
      <c r="F20" s="333"/>
      <c r="G20" s="157" t="str">
        <f>BILANCA!C7</f>
        <v>B002</v>
      </c>
      <c r="H20" s="172">
        <f>BILANCA!D7</f>
        <v>5302566.91</v>
      </c>
      <c r="I20" s="173">
        <f>BILANCA!E7</f>
        <v>5379252.1699999999</v>
      </c>
      <c r="J20" s="4"/>
      <c r="K20" s="4"/>
      <c r="L20" s="4"/>
      <c r="M20" s="4"/>
      <c r="N20" s="4"/>
      <c r="O20" s="4"/>
      <c r="P20" s="4"/>
      <c r="Q20" s="4"/>
      <c r="R20" s="4"/>
      <c r="S20" s="4"/>
      <c r="T20" s="4"/>
      <c r="U20" s="4"/>
      <c r="V20" s="4"/>
      <c r="W20" s="4"/>
      <c r="X20" s="4"/>
    </row>
    <row r="21" spans="1:24" ht="12.75" customHeight="1" x14ac:dyDescent="0.2">
      <c r="A21" s="326"/>
      <c r="B21" s="334" t="str">
        <f>BILANCA!B68</f>
        <v>Financijska imovina (šifre 11+12+13+14+15+16+17+19)</v>
      </c>
      <c r="C21" s="335"/>
      <c r="D21" s="335"/>
      <c r="E21" s="335"/>
      <c r="F21" s="336"/>
      <c r="G21" s="158" t="str">
        <f>BILANCA!C68</f>
        <v>1</v>
      </c>
      <c r="H21" s="174">
        <f>BILANCA!D68</f>
        <v>1818736.8</v>
      </c>
      <c r="I21" s="175">
        <f>BILANCA!E68</f>
        <v>1598676.6699999997</v>
      </c>
      <c r="J21" s="4"/>
      <c r="K21" s="4"/>
      <c r="L21" s="4"/>
      <c r="M21" s="4"/>
      <c r="N21" s="4"/>
      <c r="O21" s="4"/>
      <c r="P21" s="4"/>
      <c r="Q21" s="4"/>
      <c r="R21" s="4"/>
      <c r="S21" s="4"/>
      <c r="T21" s="4"/>
      <c r="U21" s="4"/>
      <c r="V21" s="4"/>
      <c r="W21" s="4"/>
      <c r="X21" s="4"/>
    </row>
    <row r="22" spans="1:24" ht="12.75" customHeight="1" x14ac:dyDescent="0.2">
      <c r="A22" s="326"/>
      <c r="B22" s="334" t="str">
        <f>BILANCA!B176</f>
        <v xml:space="preserve">Obveze (šifre 23+24+25+26+29) </v>
      </c>
      <c r="C22" s="335"/>
      <c r="D22" s="335"/>
      <c r="E22" s="335"/>
      <c r="F22" s="336"/>
      <c r="G22" s="158" t="str">
        <f>BILANCA!C176</f>
        <v>2</v>
      </c>
      <c r="H22" s="174">
        <f>BILANCA!D176</f>
        <v>397242.14999999991</v>
      </c>
      <c r="I22" s="175">
        <f>BILANCA!E176</f>
        <v>539033.82999999996</v>
      </c>
      <c r="J22" s="4"/>
      <c r="K22" s="4"/>
      <c r="L22" s="4"/>
      <c r="M22" s="4"/>
      <c r="N22" s="4"/>
      <c r="O22" s="4"/>
      <c r="P22" s="4"/>
      <c r="Q22" s="4"/>
      <c r="R22" s="4"/>
      <c r="S22" s="4"/>
      <c r="T22" s="4"/>
      <c r="U22" s="4"/>
      <c r="V22" s="4"/>
      <c r="W22" s="4"/>
      <c r="X22" s="4"/>
    </row>
    <row r="23" spans="1:24" ht="12.75" customHeight="1" x14ac:dyDescent="0.2">
      <c r="A23" s="327"/>
      <c r="B23" s="337" t="str">
        <f>BILANCA!B237</f>
        <v>Vlastiti izvori (šifre 91 + 922 - 93 + 96 do 98)</v>
      </c>
      <c r="C23" s="338"/>
      <c r="D23" s="338"/>
      <c r="E23" s="338"/>
      <c r="F23" s="339"/>
      <c r="G23" s="159" t="str">
        <f>BILANCA!C237</f>
        <v>9</v>
      </c>
      <c r="H23" s="176">
        <f>BILANCA!D237</f>
        <v>6724061.5600000005</v>
      </c>
      <c r="I23" s="177">
        <f>BILANCA!E237</f>
        <v>6438895.0099999998</v>
      </c>
      <c r="J23" s="4"/>
      <c r="K23" s="4"/>
      <c r="L23" s="4"/>
      <c r="M23" s="4"/>
      <c r="N23" s="4"/>
      <c r="O23" s="4"/>
      <c r="P23" s="4"/>
      <c r="Q23" s="4"/>
      <c r="R23" s="4"/>
      <c r="S23" s="4"/>
      <c r="T23" s="4"/>
      <c r="U23" s="4"/>
      <c r="V23" s="4"/>
      <c r="W23" s="4"/>
      <c r="X23" s="4"/>
    </row>
    <row r="24" spans="1:24" ht="12.75" customHeight="1" x14ac:dyDescent="0.2">
      <c r="A24" s="325" t="s">
        <v>45</v>
      </c>
      <c r="B24" s="331" t="str">
        <f>'RAS-funkcijski'!B5</f>
        <v>Opće javne usluge (šifre 011+012+013+014 do 018)</v>
      </c>
      <c r="C24" s="332"/>
      <c r="D24" s="332"/>
      <c r="E24" s="332"/>
      <c r="F24" s="333"/>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6"/>
      <c r="B25" s="334" t="str">
        <f>'RAS-funkcijski'!B35</f>
        <v>Ekonomski poslovi (šifre 041+042+043+044+045+046+047+048+049)</v>
      </c>
      <c r="C25" s="335"/>
      <c r="D25" s="335"/>
      <c r="E25" s="335"/>
      <c r="F25" s="336"/>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6"/>
      <c r="B26" s="334" t="str">
        <f>'RAS-funkcijski'!B88</f>
        <v>Rashodi vezani za stanovanje i kom. pogodnosti koji nisu drugdje svrstani</v>
      </c>
      <c r="C26" s="335"/>
      <c r="D26" s="335"/>
      <c r="E26" s="335"/>
      <c r="F26" s="336"/>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6"/>
      <c r="B27" s="334" t="str">
        <f>'RAS-funkcijski'!B114</f>
        <v>Obrazovanje (šifre 091+092+093+094+095+096+097+098)</v>
      </c>
      <c r="C27" s="335"/>
      <c r="D27" s="335"/>
      <c r="E27" s="335"/>
      <c r="F27" s="336"/>
      <c r="G27" s="158" t="str">
        <f>'RAS-funkcijski'!C114</f>
        <v>09</v>
      </c>
      <c r="H27" s="174">
        <f>'RAS-funkcijski'!D114</f>
        <v>7326656.8300000001</v>
      </c>
      <c r="I27" s="175">
        <f>'RAS-funkcijski'!E114</f>
        <v>8118129.7199999997</v>
      </c>
      <c r="J27" s="4"/>
      <c r="K27" s="4"/>
      <c r="L27" s="4"/>
      <c r="M27" s="4"/>
      <c r="N27" s="4"/>
      <c r="O27" s="4"/>
      <c r="P27" s="4"/>
      <c r="Q27" s="4"/>
      <c r="R27" s="4"/>
      <c r="S27" s="4"/>
      <c r="T27" s="4"/>
      <c r="U27" s="4"/>
      <c r="V27" s="4"/>
      <c r="W27" s="4"/>
      <c r="X27" s="4"/>
    </row>
    <row r="28" spans="1:24" ht="12.75" customHeight="1" x14ac:dyDescent="0.2">
      <c r="A28" s="327"/>
      <c r="B28" s="337" t="str">
        <f>'RAS-funkcijski'!B141</f>
        <v>Kontrolni zbroj (šifre 01+02+03+04+05+06+07+08+09+10)</v>
      </c>
      <c r="C28" s="338"/>
      <c r="D28" s="338"/>
      <c r="E28" s="338"/>
      <c r="F28" s="339"/>
      <c r="G28" s="159" t="str">
        <f>'RAS-funkcijski'!C141</f>
        <v>R1</v>
      </c>
      <c r="H28" s="178">
        <f>'RAS-funkcijski'!D141</f>
        <v>7326656.8300000001</v>
      </c>
      <c r="I28" s="179">
        <f>'RAS-funkcijski'!E141</f>
        <v>8118129.7199999997</v>
      </c>
      <c r="J28" s="4"/>
      <c r="K28" s="4"/>
      <c r="L28" s="4"/>
      <c r="M28" s="4"/>
      <c r="N28" s="4"/>
      <c r="O28" s="4"/>
      <c r="P28" s="4"/>
      <c r="Q28" s="4"/>
      <c r="R28" s="4"/>
      <c r="S28" s="4"/>
      <c r="T28" s="4"/>
      <c r="U28" s="4"/>
      <c r="V28" s="4"/>
      <c r="W28" s="4"/>
      <c r="X28" s="4"/>
    </row>
    <row r="29" spans="1:24" ht="12.75" customHeight="1" x14ac:dyDescent="0.2">
      <c r="A29" s="325" t="s">
        <v>36</v>
      </c>
      <c r="B29" s="341" t="str">
        <f>'P-VRIO'!B5</f>
        <v>Promjene u vrijednosti i obujmu imovine (šifre 91511+91512)</v>
      </c>
      <c r="C29" s="332"/>
      <c r="D29" s="332"/>
      <c r="E29" s="332"/>
      <c r="F29" s="333"/>
      <c r="G29" s="157" t="str">
        <f>'P-VRIO'!C5</f>
        <v>9151</v>
      </c>
      <c r="H29" s="172">
        <f>'P-VRIO'!D5</f>
        <v>0</v>
      </c>
      <c r="I29" s="173">
        <f>'P-VRIO'!E5</f>
        <v>17943.3</v>
      </c>
      <c r="J29" s="4"/>
      <c r="K29" s="4"/>
      <c r="L29" s="4"/>
      <c r="M29" s="4"/>
      <c r="N29" s="4"/>
      <c r="O29" s="4"/>
      <c r="P29" s="4"/>
      <c r="Q29" s="4"/>
      <c r="R29" s="4"/>
      <c r="S29" s="4"/>
      <c r="T29" s="4"/>
      <c r="U29" s="4"/>
      <c r="V29" s="4"/>
      <c r="W29" s="4"/>
      <c r="X29" s="4"/>
    </row>
    <row r="30" spans="1:24" ht="12.75" customHeight="1" x14ac:dyDescent="0.2">
      <c r="A30" s="326"/>
      <c r="B30" s="342" t="str">
        <f>'P-VRIO'!B22</f>
        <v>Promjene u obujmu imovine (šifre P016+P023)</v>
      </c>
      <c r="C30" s="335"/>
      <c r="D30" s="335"/>
      <c r="E30" s="335"/>
      <c r="F30" s="336"/>
      <c r="G30" s="158" t="str">
        <f>'P-VRIO'!C22</f>
        <v>91512</v>
      </c>
      <c r="H30" s="174">
        <f>'P-VRIO'!D22</f>
        <v>0</v>
      </c>
      <c r="I30" s="175">
        <f>'P-VRIO'!E22</f>
        <v>6409.13</v>
      </c>
      <c r="J30" s="4"/>
      <c r="K30" s="4"/>
      <c r="L30" s="4"/>
      <c r="M30" s="4"/>
      <c r="N30" s="4"/>
      <c r="O30" s="4"/>
      <c r="P30" s="4"/>
      <c r="Q30" s="4"/>
      <c r="R30" s="4"/>
      <c r="S30" s="4"/>
      <c r="T30" s="4"/>
      <c r="U30" s="4"/>
      <c r="V30" s="4"/>
      <c r="W30" s="4"/>
      <c r="X30" s="4"/>
    </row>
    <row r="31" spans="1:24" ht="12.75" customHeight="1" x14ac:dyDescent="0.2">
      <c r="A31" s="326"/>
      <c r="B31" s="342" t="str">
        <f>'P-VRIO'!B38</f>
        <v>Promjene u vrijednosti (revalorizacija) i obujmu obveza (šifre 91521+91522)</v>
      </c>
      <c r="C31" s="335"/>
      <c r="D31" s="335"/>
      <c r="E31" s="335"/>
      <c r="F31" s="336"/>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7"/>
      <c r="B32" s="343" t="str">
        <f>'P-VRIO'!B44</f>
        <v>Promjene u obujmu obveza (šifre P035 do P038)</v>
      </c>
      <c r="C32" s="338"/>
      <c r="D32" s="338"/>
      <c r="E32" s="338"/>
      <c r="F32" s="339"/>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5" t="s">
        <v>37</v>
      </c>
      <c r="B33" s="331" t="str">
        <f>OBVEZE!B5</f>
        <v>Stanje obveza 1. siječnja (=stanju obveza iz Izvještaja o obvezama na 31. prosinca prethodne godine)</v>
      </c>
      <c r="C33" s="332"/>
      <c r="D33" s="332"/>
      <c r="E33" s="332"/>
      <c r="F33" s="333"/>
      <c r="G33" s="157" t="str">
        <f>OBVEZE!C5</f>
        <v>V001</v>
      </c>
      <c r="H33" s="180" t="s">
        <v>46</v>
      </c>
      <c r="I33" s="181">
        <f>OBVEZE!D5</f>
        <v>397242.15</v>
      </c>
      <c r="J33" s="4"/>
      <c r="K33" s="4"/>
      <c r="L33" s="4"/>
      <c r="M33" s="4"/>
      <c r="N33" s="4"/>
      <c r="O33" s="4"/>
      <c r="P33" s="4"/>
      <c r="Q33" s="4"/>
      <c r="R33" s="4"/>
      <c r="S33" s="4"/>
      <c r="T33" s="4"/>
      <c r="U33" s="4"/>
      <c r="V33" s="4"/>
      <c r="W33" s="4"/>
      <c r="X33" s="4"/>
    </row>
    <row r="34" spans="1:24" ht="12.75" customHeight="1" x14ac:dyDescent="0.2">
      <c r="A34" s="326"/>
      <c r="B34" s="334" t="str">
        <f>OBVEZE!B42</f>
        <v>Stanje obveza na kraju izvještajnog razdoblja (šifre V001+V002-V004) i (šifre V007+V009)</v>
      </c>
      <c r="C34" s="335"/>
      <c r="D34" s="335"/>
      <c r="E34" s="335"/>
      <c r="F34" s="336"/>
      <c r="G34" s="158" t="str">
        <f>OBVEZE!C42</f>
        <v>V006</v>
      </c>
      <c r="H34" s="174" t="s">
        <v>46</v>
      </c>
      <c r="I34" s="175">
        <f>OBVEZE!D42</f>
        <v>539033.83000000101</v>
      </c>
      <c r="J34" s="4"/>
      <c r="K34" s="4"/>
      <c r="L34" s="4"/>
      <c r="M34" s="4"/>
      <c r="N34" s="4"/>
      <c r="O34" s="4"/>
      <c r="P34" s="4"/>
      <c r="Q34" s="4"/>
      <c r="R34" s="4"/>
      <c r="S34" s="4"/>
      <c r="T34" s="4"/>
      <c r="U34" s="4"/>
      <c r="V34" s="4"/>
      <c r="W34" s="4"/>
      <c r="X34" s="4"/>
    </row>
    <row r="35" spans="1:24" ht="12.75" customHeight="1" x14ac:dyDescent="0.2">
      <c r="A35" s="326"/>
      <c r="B35" s="334" t="str">
        <f>OBVEZE!B43</f>
        <v>Stanje dospjelih obveza na kraju izvještajnog razdoblja (šifre V008+D23+D24 + 'D dio 25,26')</v>
      </c>
      <c r="C35" s="335"/>
      <c r="D35" s="335"/>
      <c r="E35" s="335"/>
      <c r="F35" s="336"/>
      <c r="G35" s="158" t="str">
        <f>OBVEZE!C43</f>
        <v>V007</v>
      </c>
      <c r="H35" s="174" t="s">
        <v>46</v>
      </c>
      <c r="I35" s="175">
        <f>OBVEZE!D43</f>
        <v>8944.75</v>
      </c>
      <c r="J35" s="4"/>
      <c r="K35" s="4"/>
      <c r="L35" s="4"/>
      <c r="M35" s="4"/>
      <c r="N35" s="4"/>
      <c r="O35" s="4"/>
      <c r="P35" s="4"/>
      <c r="Q35" s="4"/>
      <c r="R35" s="4"/>
      <c r="S35" s="4"/>
      <c r="T35" s="4"/>
      <c r="U35" s="4"/>
      <c r="V35" s="4"/>
      <c r="W35" s="4"/>
      <c r="X35" s="4"/>
    </row>
    <row r="36" spans="1:24" ht="12.75" customHeight="1" x14ac:dyDescent="0.2">
      <c r="A36" s="327"/>
      <c r="B36" s="337" t="str">
        <f>OBVEZE!B101</f>
        <v>Stanje nedospjelih obveza na kraju izvještajnog razdoblja (šifre V010 + ND23 + ND24 + 'ND dio 25,26')</v>
      </c>
      <c r="C36" s="338"/>
      <c r="D36" s="338"/>
      <c r="E36" s="338"/>
      <c r="F36" s="339"/>
      <c r="G36" s="159" t="str">
        <f>OBVEZE!C101</f>
        <v>V009</v>
      </c>
      <c r="H36" s="178" t="s">
        <v>46</v>
      </c>
      <c r="I36" s="179">
        <f>OBVEZE!D101</f>
        <v>530089.07999999996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0" t="s">
        <v>47</v>
      </c>
      <c r="I39" s="34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zoomScale="110" zoomScaleNormal="110" workbookViewId="0">
      <selection activeCell="A186" sqref="A186:XFD186"/>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7439334.6099999994</v>
      </c>
      <c r="E6" s="51">
        <f>E7+E44+E50+E82+E106+E124+E133+E139</f>
        <v>7714839.2999999998</v>
      </c>
      <c r="F6" s="52">
        <f t="shared" ref="F6:F131" si="0">IF(D6&lt;&gt;0,IF(E6/D6&gt;=100,"&gt;&gt;100",E6/D6*100),"-")</f>
        <v>103.70335123291356</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1387205.1099999999</v>
      </c>
      <c r="E50" s="51">
        <f>E51+E54+E59+E62+E65+E68+E71+E74+E77</f>
        <v>883818.15</v>
      </c>
      <c r="F50" s="52">
        <f t="shared" si="0"/>
        <v>63.712146360245178</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570361.18000000005</v>
      </c>
      <c r="E54" s="51">
        <f t="shared" si="11"/>
        <v>204305.33</v>
      </c>
      <c r="F54" s="52">
        <f t="shared" si="0"/>
        <v>35.820342822069335</v>
      </c>
    </row>
    <row r="55" spans="1:6" ht="12.75" customHeight="1" x14ac:dyDescent="0.2">
      <c r="A55" s="53">
        <v>6321</v>
      </c>
      <c r="B55" s="86" t="s">
        <v>156</v>
      </c>
      <c r="C55" s="50" t="s">
        <v>157</v>
      </c>
      <c r="D55" s="242">
        <v>14241.26</v>
      </c>
      <c r="E55" s="242">
        <v>18000</v>
      </c>
      <c r="F55" s="52">
        <f t="shared" si="0"/>
        <v>126.39331070424949</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556119.92000000004</v>
      </c>
      <c r="E57" s="242">
        <v>177721.02</v>
      </c>
      <c r="F57" s="52">
        <f t="shared" si="0"/>
        <v>31.957319565175794</v>
      </c>
    </row>
    <row r="58" spans="1:6" ht="12.75" customHeight="1" x14ac:dyDescent="0.2">
      <c r="A58" s="53">
        <v>6324</v>
      </c>
      <c r="B58" s="86" t="s">
        <v>162</v>
      </c>
      <c r="C58" s="50" t="s">
        <v>163</v>
      </c>
      <c r="D58" s="242">
        <v>0</v>
      </c>
      <c r="E58" s="242">
        <v>8584.31</v>
      </c>
      <c r="F58" s="52" t="str">
        <f t="shared" si="0"/>
        <v>-</v>
      </c>
    </row>
    <row r="59" spans="1:6" ht="24" x14ac:dyDescent="0.2">
      <c r="A59" s="53">
        <v>633</v>
      </c>
      <c r="B59" s="86" t="s">
        <v>164</v>
      </c>
      <c r="C59" s="50" t="s">
        <v>165</v>
      </c>
      <c r="D59" s="51">
        <f t="shared" ref="D59:E59" si="12">SUM(D60:D61)</f>
        <v>9290.6</v>
      </c>
      <c r="E59" s="51">
        <f t="shared" si="12"/>
        <v>0</v>
      </c>
      <c r="F59" s="52">
        <f t="shared" si="0"/>
        <v>0</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9290.6</v>
      </c>
      <c r="E61" s="242"/>
      <c r="F61" s="52">
        <f t="shared" si="0"/>
        <v>0</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48045.659999999996</v>
      </c>
      <c r="E68" s="51">
        <f t="shared" si="15"/>
        <v>19000</v>
      </c>
      <c r="F68" s="52">
        <f t="shared" si="0"/>
        <v>39.545715471491086</v>
      </c>
    </row>
    <row r="69" spans="1:6" ht="12.75" customHeight="1" x14ac:dyDescent="0.2">
      <c r="A69" s="53" t="s">
        <v>184</v>
      </c>
      <c r="B69" s="85" t="s">
        <v>185</v>
      </c>
      <c r="C69" s="50" t="s">
        <v>184</v>
      </c>
      <c r="D69" s="242">
        <v>4247.13</v>
      </c>
      <c r="E69" s="242">
        <v>3000</v>
      </c>
      <c r="F69" s="52">
        <f t="shared" si="0"/>
        <v>70.635935325737606</v>
      </c>
    </row>
    <row r="70" spans="1:6" ht="24" x14ac:dyDescent="0.2">
      <c r="A70" s="53" t="s">
        <v>186</v>
      </c>
      <c r="B70" s="85" t="s">
        <v>187</v>
      </c>
      <c r="C70" s="50" t="s">
        <v>186</v>
      </c>
      <c r="D70" s="242">
        <v>43798.53</v>
      </c>
      <c r="E70" s="242">
        <v>16000</v>
      </c>
      <c r="F70" s="52">
        <f t="shared" si="0"/>
        <v>36.53090640256648</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15074.32</v>
      </c>
      <c r="E74" s="51">
        <f t="shared" si="17"/>
        <v>187327.85</v>
      </c>
      <c r="F74" s="52">
        <f t="shared" si="0"/>
        <v>1242.6951928843225</v>
      </c>
    </row>
    <row r="75" spans="1:6" ht="12.75" customHeight="1" x14ac:dyDescent="0.2">
      <c r="A75" s="53" t="s">
        <v>196</v>
      </c>
      <c r="B75" s="85" t="s">
        <v>197</v>
      </c>
      <c r="C75" s="50" t="s">
        <v>196</v>
      </c>
      <c r="D75" s="242">
        <v>15074.32</v>
      </c>
      <c r="E75" s="242">
        <v>187327.85</v>
      </c>
      <c r="F75" s="52">
        <f t="shared" si="0"/>
        <v>1242.6951928843225</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744433.35</v>
      </c>
      <c r="E77" s="51">
        <f t="shared" si="18"/>
        <v>473184.97000000003</v>
      </c>
      <c r="F77" s="52">
        <f t="shared" si="0"/>
        <v>63.563107429295052</v>
      </c>
    </row>
    <row r="78" spans="1:6" ht="12.75" customHeight="1" x14ac:dyDescent="0.2">
      <c r="A78" s="53">
        <v>6391</v>
      </c>
      <c r="B78" s="85" t="s">
        <v>202</v>
      </c>
      <c r="C78" s="50" t="s">
        <v>203</v>
      </c>
      <c r="D78" s="242">
        <v>70583.990000000005</v>
      </c>
      <c r="E78" s="242">
        <v>109932.14</v>
      </c>
      <c r="F78" s="52">
        <f t="shared" si="0"/>
        <v>155.74656519134155</v>
      </c>
    </row>
    <row r="79" spans="1:6" ht="12.75" customHeight="1" x14ac:dyDescent="0.2">
      <c r="A79" s="53">
        <v>6392</v>
      </c>
      <c r="B79" s="85" t="s">
        <v>204</v>
      </c>
      <c r="C79" s="50" t="s">
        <v>205</v>
      </c>
      <c r="D79" s="242">
        <v>13272.28</v>
      </c>
      <c r="E79" s="242"/>
      <c r="F79" s="52">
        <f t="shared" si="0"/>
        <v>0</v>
      </c>
    </row>
    <row r="80" spans="1:6" ht="24" x14ac:dyDescent="0.2">
      <c r="A80" s="53">
        <v>6393</v>
      </c>
      <c r="B80" s="85" t="s">
        <v>206</v>
      </c>
      <c r="C80" s="50" t="s">
        <v>207</v>
      </c>
      <c r="D80" s="242">
        <v>660577.07999999996</v>
      </c>
      <c r="E80" s="242">
        <v>354554.84</v>
      </c>
      <c r="F80" s="52">
        <f t="shared" si="0"/>
        <v>53.673500146266065</v>
      </c>
    </row>
    <row r="81" spans="1:6" ht="24" x14ac:dyDescent="0.2">
      <c r="A81" s="53">
        <v>6394</v>
      </c>
      <c r="B81" s="85" t="s">
        <v>208</v>
      </c>
      <c r="C81" s="50" t="s">
        <v>209</v>
      </c>
      <c r="D81" s="242">
        <v>0</v>
      </c>
      <c r="E81" s="242">
        <v>8697.99</v>
      </c>
      <c r="F81" s="52" t="str">
        <f t="shared" si="0"/>
        <v>-</v>
      </c>
    </row>
    <row r="82" spans="1:6" ht="12.75" customHeight="1" x14ac:dyDescent="0.2">
      <c r="A82" s="53">
        <v>64</v>
      </c>
      <c r="B82" s="85" t="s">
        <v>210</v>
      </c>
      <c r="C82" s="50" t="s">
        <v>211</v>
      </c>
      <c r="D82" s="51">
        <f t="shared" ref="D82:E82" si="19">D83+D91+D98</f>
        <v>1953.19</v>
      </c>
      <c r="E82" s="51">
        <f t="shared" si="19"/>
        <v>20.329999999999998</v>
      </c>
      <c r="F82" s="52">
        <f t="shared" si="0"/>
        <v>1.0408613601339347</v>
      </c>
    </row>
    <row r="83" spans="1:6" ht="12.75" customHeight="1" x14ac:dyDescent="0.2">
      <c r="A83" s="53">
        <v>641</v>
      </c>
      <c r="B83" s="85" t="s">
        <v>212</v>
      </c>
      <c r="C83" s="50" t="s">
        <v>213</v>
      </c>
      <c r="D83" s="51">
        <f t="shared" ref="D83:E83" si="20">SUM(D84:D90)</f>
        <v>1953.19</v>
      </c>
      <c r="E83" s="51">
        <f t="shared" si="20"/>
        <v>20.329999999999998</v>
      </c>
      <c r="F83" s="52">
        <f t="shared" si="0"/>
        <v>1.0408613601339347</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24.26</v>
      </c>
      <c r="E85" s="242">
        <v>11.59</v>
      </c>
      <c r="F85" s="52">
        <f t="shared" si="0"/>
        <v>47.774113767518543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1928.93</v>
      </c>
      <c r="E87" s="242">
        <v>8.74</v>
      </c>
      <c r="F87" s="52">
        <f t="shared" si="0"/>
        <v>0.45310094197301093</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797882.21</v>
      </c>
      <c r="E106" s="51">
        <f t="shared" si="23"/>
        <v>780755.95</v>
      </c>
      <c r="F106" s="52">
        <f t="shared" si="0"/>
        <v>97.853535298148827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797882.21</v>
      </c>
      <c r="E112" s="51">
        <f t="shared" si="25"/>
        <v>780755.95</v>
      </c>
      <c r="F112" s="52">
        <f t="shared" si="0"/>
        <v>97.853535298148827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797882.21</v>
      </c>
      <c r="E117" s="242">
        <v>780755.95</v>
      </c>
      <c r="F117" s="52">
        <f t="shared" si="0"/>
        <v>97.853535298148827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814651.47</v>
      </c>
      <c r="E124" s="51">
        <f t="shared" si="27"/>
        <v>1293048.0599999998</v>
      </c>
      <c r="F124" s="52">
        <f t="shared" si="0"/>
        <v>158.72408110918892</v>
      </c>
    </row>
    <row r="125" spans="1:6" ht="12.75" customHeight="1" x14ac:dyDescent="0.2">
      <c r="A125" s="53">
        <v>661</v>
      </c>
      <c r="B125" s="86" t="s">
        <v>296</v>
      </c>
      <c r="C125" s="50" t="s">
        <v>297</v>
      </c>
      <c r="D125" s="51">
        <f t="shared" ref="D125:E125" si="28">SUM(D126:D127)</f>
        <v>578432.96</v>
      </c>
      <c r="E125" s="51">
        <f t="shared" si="28"/>
        <v>1166420.8999999999</v>
      </c>
      <c r="F125" s="52">
        <f t="shared" si="0"/>
        <v>201.65187336489259</v>
      </c>
    </row>
    <row r="126" spans="1:6" ht="12.75" customHeight="1" x14ac:dyDescent="0.2">
      <c r="A126" s="53">
        <v>6614</v>
      </c>
      <c r="B126" s="86" t="s">
        <v>298</v>
      </c>
      <c r="C126" s="50" t="s">
        <v>299</v>
      </c>
      <c r="D126" s="242">
        <v>2980.09</v>
      </c>
      <c r="E126" s="242">
        <v>6452.64</v>
      </c>
      <c r="F126" s="52">
        <f t="shared" si="0"/>
        <v>216.52500427839431</v>
      </c>
    </row>
    <row r="127" spans="1:6" ht="12.75" customHeight="1" x14ac:dyDescent="0.2">
      <c r="A127" s="53">
        <v>6615</v>
      </c>
      <c r="B127" s="86" t="s">
        <v>300</v>
      </c>
      <c r="C127" s="50" t="s">
        <v>301</v>
      </c>
      <c r="D127" s="242">
        <v>575452.87</v>
      </c>
      <c r="E127" s="242">
        <v>1159968.26</v>
      </c>
      <c r="F127" s="52">
        <f t="shared" si="0"/>
        <v>201.57485008285735</v>
      </c>
    </row>
    <row r="128" spans="1:6" ht="24" x14ac:dyDescent="0.2">
      <c r="A128" s="53">
        <v>663</v>
      </c>
      <c r="B128" s="231" t="s">
        <v>302</v>
      </c>
      <c r="C128" s="50" t="s">
        <v>303</v>
      </c>
      <c r="D128" s="51">
        <f t="shared" ref="D128:E128" si="29">SUM(D129:D132)</f>
        <v>236218.51</v>
      </c>
      <c r="E128" s="51">
        <f t="shared" si="29"/>
        <v>126627.16</v>
      </c>
      <c r="F128" s="52">
        <f t="shared" si="0"/>
        <v>53.605943073639736</v>
      </c>
    </row>
    <row r="129" spans="1:6" ht="12.75" customHeight="1" x14ac:dyDescent="0.2">
      <c r="A129" s="53">
        <v>6631</v>
      </c>
      <c r="B129" s="86" t="s">
        <v>304</v>
      </c>
      <c r="C129" s="50" t="s">
        <v>305</v>
      </c>
      <c r="D129" s="242">
        <v>159821.87</v>
      </c>
      <c r="E129" s="242">
        <v>126627.16</v>
      </c>
      <c r="F129" s="52">
        <f t="shared" si="0"/>
        <v>79.230182953058943</v>
      </c>
    </row>
    <row r="130" spans="1:6" ht="12.75" customHeight="1" x14ac:dyDescent="0.2">
      <c r="A130" s="53">
        <v>6632</v>
      </c>
      <c r="B130" s="232" t="s">
        <v>306</v>
      </c>
      <c r="C130" s="50" t="s">
        <v>307</v>
      </c>
      <c r="D130" s="242">
        <v>76396.639999999999</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4437642.63</v>
      </c>
      <c r="E133" s="51">
        <f t="shared" si="30"/>
        <v>4747580.6900000004</v>
      </c>
      <c r="F133" s="52">
        <f t="shared" ref="F133:F223" si="31">IF(D133&lt;&gt;0,IF(E133/D133&gt;=100,"&gt;&gt;100",E133/D133*100),"-")</f>
        <v>106.98429517295314</v>
      </c>
    </row>
    <row r="134" spans="1:6" ht="24" x14ac:dyDescent="0.2">
      <c r="A134" s="53">
        <v>671</v>
      </c>
      <c r="B134" s="232" t="s">
        <v>314</v>
      </c>
      <c r="C134" s="50" t="s">
        <v>315</v>
      </c>
      <c r="D134" s="51">
        <f t="shared" ref="D134:E134" si="32">SUM(D135:D137)</f>
        <v>4437642.63</v>
      </c>
      <c r="E134" s="51">
        <f t="shared" si="32"/>
        <v>4747580.6900000004</v>
      </c>
      <c r="F134" s="52">
        <f t="shared" si="31"/>
        <v>106.98429517295314</v>
      </c>
    </row>
    <row r="135" spans="1:6" ht="12.75" customHeight="1" x14ac:dyDescent="0.2">
      <c r="A135" s="53">
        <v>6711</v>
      </c>
      <c r="B135" s="85" t="s">
        <v>316</v>
      </c>
      <c r="C135" s="50" t="s">
        <v>317</v>
      </c>
      <c r="D135" s="242">
        <v>4437642.63</v>
      </c>
      <c r="E135" s="242">
        <v>4747580.6900000004</v>
      </c>
      <c r="F135" s="52">
        <f t="shared" si="31"/>
        <v>106.98429517295314</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9616.1200000000008</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v>9616.1200000000008</v>
      </c>
      <c r="F150" s="52" t="str">
        <f t="shared" si="31"/>
        <v>-</v>
      </c>
    </row>
    <row r="151" spans="1:6" ht="12.75" customHeight="1" x14ac:dyDescent="0.2">
      <c r="A151" s="53">
        <v>3</v>
      </c>
      <c r="B151" s="85" t="s">
        <v>348</v>
      </c>
      <c r="C151" s="50" t="s">
        <v>56</v>
      </c>
      <c r="D151" s="51">
        <f t="shared" ref="D151:E151" si="35">D152+D163+D196+D215+D224+D252+D263</f>
        <v>6732265.4400000004</v>
      </c>
      <c r="E151" s="51">
        <f t="shared" si="35"/>
        <v>7806213.2699999996</v>
      </c>
      <c r="F151" s="52">
        <f t="shared" si="31"/>
        <v>115.95225024282463</v>
      </c>
    </row>
    <row r="152" spans="1:6" ht="12.75" customHeight="1" x14ac:dyDescent="0.2">
      <c r="A152" s="53">
        <v>31</v>
      </c>
      <c r="B152" s="85" t="s">
        <v>349</v>
      </c>
      <c r="C152" s="50" t="s">
        <v>350</v>
      </c>
      <c r="D152" s="51">
        <f t="shared" ref="D152:E152" si="36">D153+D158+D159</f>
        <v>4879639.82</v>
      </c>
      <c r="E152" s="51">
        <f t="shared" si="36"/>
        <v>5500257.0599999996</v>
      </c>
      <c r="F152" s="52">
        <f t="shared" si="31"/>
        <v>112.718505112945</v>
      </c>
    </row>
    <row r="153" spans="1:6" ht="12.75" customHeight="1" x14ac:dyDescent="0.2">
      <c r="A153" s="53">
        <v>311</v>
      </c>
      <c r="B153" s="85" t="s">
        <v>351</v>
      </c>
      <c r="C153" s="50" t="s">
        <v>352</v>
      </c>
      <c r="D153" s="51">
        <f t="shared" ref="D153:E153" si="37">SUM(D154:D157)</f>
        <v>3950254.16</v>
      </c>
      <c r="E153" s="51">
        <f t="shared" si="37"/>
        <v>4438656.3199999994</v>
      </c>
      <c r="F153" s="52">
        <f t="shared" si="31"/>
        <v>112.36381610443007</v>
      </c>
    </row>
    <row r="154" spans="1:6" ht="12.75" customHeight="1" x14ac:dyDescent="0.2">
      <c r="A154" s="53">
        <v>3111</v>
      </c>
      <c r="B154" s="85" t="s">
        <v>353</v>
      </c>
      <c r="C154" s="50" t="s">
        <v>354</v>
      </c>
      <c r="D154" s="242">
        <v>3776463.46</v>
      </c>
      <c r="E154" s="242">
        <v>4285126.3899999997</v>
      </c>
      <c r="F154" s="52">
        <f t="shared" si="31"/>
        <v>113.46929304063752</v>
      </c>
    </row>
    <row r="155" spans="1:6" ht="12.75" customHeight="1" x14ac:dyDescent="0.2">
      <c r="A155" s="53">
        <v>3112</v>
      </c>
      <c r="B155" s="85" t="s">
        <v>355</v>
      </c>
      <c r="C155" s="50" t="s">
        <v>356</v>
      </c>
      <c r="D155" s="242">
        <v>527.05999999999995</v>
      </c>
      <c r="E155" s="242">
        <v>9588.1</v>
      </c>
      <c r="F155" s="52">
        <f t="shared" si="31"/>
        <v>1819.16669828862</v>
      </c>
    </row>
    <row r="156" spans="1:6" ht="12.75" customHeight="1" x14ac:dyDescent="0.2">
      <c r="A156" s="53">
        <v>3113</v>
      </c>
      <c r="B156" s="85" t="s">
        <v>357</v>
      </c>
      <c r="C156" s="50" t="s">
        <v>358</v>
      </c>
      <c r="D156" s="242">
        <v>172069.44</v>
      </c>
      <c r="E156" s="242">
        <v>142640.49</v>
      </c>
      <c r="F156" s="52">
        <f t="shared" si="31"/>
        <v>82.897050167653248</v>
      </c>
    </row>
    <row r="157" spans="1:6" ht="12.75" customHeight="1" x14ac:dyDescent="0.2">
      <c r="A157" s="53">
        <v>3114</v>
      </c>
      <c r="B157" s="85" t="s">
        <v>359</v>
      </c>
      <c r="C157" s="50" t="s">
        <v>360</v>
      </c>
      <c r="D157" s="242">
        <v>1194.2</v>
      </c>
      <c r="E157" s="242">
        <v>1301.3399999999999</v>
      </c>
      <c r="F157" s="52">
        <f t="shared" si="31"/>
        <v>108.97169653324401</v>
      </c>
    </row>
    <row r="158" spans="1:6" ht="12.75" customHeight="1" x14ac:dyDescent="0.2">
      <c r="A158" s="53">
        <v>312</v>
      </c>
      <c r="B158" s="85" t="s">
        <v>361</v>
      </c>
      <c r="C158" s="50" t="s">
        <v>362</v>
      </c>
      <c r="D158" s="242">
        <v>289076.67</v>
      </c>
      <c r="E158" s="242">
        <v>327041.7</v>
      </c>
      <c r="F158" s="52">
        <f t="shared" si="31"/>
        <v>113.13320441943655</v>
      </c>
    </row>
    <row r="159" spans="1:6" ht="12.75" customHeight="1" x14ac:dyDescent="0.2">
      <c r="A159" s="53">
        <v>313</v>
      </c>
      <c r="B159" s="85" t="s">
        <v>363</v>
      </c>
      <c r="C159" s="50" t="s">
        <v>364</v>
      </c>
      <c r="D159" s="51">
        <f t="shared" ref="D159:E159" si="38">SUM(D160:D162)</f>
        <v>640308.99</v>
      </c>
      <c r="E159" s="51">
        <f t="shared" si="38"/>
        <v>734559.04</v>
      </c>
      <c r="F159" s="52">
        <f t="shared" si="31"/>
        <v>114.71946380137503</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640218.4</v>
      </c>
      <c r="E161" s="242">
        <v>734454.49</v>
      </c>
      <c r="F161" s="52">
        <f t="shared" si="31"/>
        <v>114.7193660788256</v>
      </c>
    </row>
    <row r="162" spans="1:6" ht="12.75" customHeight="1" x14ac:dyDescent="0.2">
      <c r="A162" s="53">
        <v>3133</v>
      </c>
      <c r="B162" s="85" t="s">
        <v>368</v>
      </c>
      <c r="C162" s="50" t="s">
        <v>369</v>
      </c>
      <c r="D162" s="242">
        <v>90.59</v>
      </c>
      <c r="E162" s="242">
        <v>104.55</v>
      </c>
      <c r="F162" s="52">
        <f t="shared" si="31"/>
        <v>115.41008941384258</v>
      </c>
    </row>
    <row r="163" spans="1:6" ht="12.75" customHeight="1" x14ac:dyDescent="0.2">
      <c r="A163" s="53">
        <v>32</v>
      </c>
      <c r="B163" s="85" t="s">
        <v>370</v>
      </c>
      <c r="C163" s="50" t="s">
        <v>371</v>
      </c>
      <c r="D163" s="51">
        <f t="shared" ref="D163:E163" si="39">D164+D169+D177+D187+D188</f>
        <v>1695922.4300000002</v>
      </c>
      <c r="E163" s="51">
        <f t="shared" si="39"/>
        <v>2078629.7200000002</v>
      </c>
      <c r="F163" s="52">
        <f t="shared" si="31"/>
        <v>122.56632044190843</v>
      </c>
    </row>
    <row r="164" spans="1:6" ht="12.75" customHeight="1" x14ac:dyDescent="0.2">
      <c r="A164" s="53">
        <v>321</v>
      </c>
      <c r="B164" s="85" t="s">
        <v>372</v>
      </c>
      <c r="C164" s="50" t="s">
        <v>373</v>
      </c>
      <c r="D164" s="51">
        <f t="shared" ref="D164:E164" si="40">SUM(D165:D168)</f>
        <v>381866.88</v>
      </c>
      <c r="E164" s="51">
        <f t="shared" si="40"/>
        <v>447475.20000000001</v>
      </c>
      <c r="F164" s="52">
        <f t="shared" si="31"/>
        <v>117.18094012237982</v>
      </c>
    </row>
    <row r="165" spans="1:6" ht="12.75" customHeight="1" x14ac:dyDescent="0.2">
      <c r="A165" s="53">
        <v>3211</v>
      </c>
      <c r="B165" s="85" t="s">
        <v>374</v>
      </c>
      <c r="C165" s="50" t="s">
        <v>375</v>
      </c>
      <c r="D165" s="242">
        <v>214032.67</v>
      </c>
      <c r="E165" s="242">
        <v>264661.13</v>
      </c>
      <c r="F165" s="52">
        <f t="shared" si="31"/>
        <v>123.6545476912473</v>
      </c>
    </row>
    <row r="166" spans="1:6" ht="12.75" customHeight="1" x14ac:dyDescent="0.2">
      <c r="A166" s="53">
        <v>3212</v>
      </c>
      <c r="B166" s="85" t="s">
        <v>376</v>
      </c>
      <c r="C166" s="50" t="s">
        <v>377</v>
      </c>
      <c r="D166" s="242">
        <v>99399.039999999994</v>
      </c>
      <c r="E166" s="242">
        <v>102378.01</v>
      </c>
      <c r="F166" s="52">
        <f t="shared" si="31"/>
        <v>102.99698065494395</v>
      </c>
    </row>
    <row r="167" spans="1:6" ht="12.75" customHeight="1" x14ac:dyDescent="0.2">
      <c r="A167" s="53">
        <v>3213</v>
      </c>
      <c r="B167" s="85" t="s">
        <v>378</v>
      </c>
      <c r="C167" s="50" t="s">
        <v>379</v>
      </c>
      <c r="D167" s="242">
        <v>68345.98</v>
      </c>
      <c r="E167" s="242">
        <v>80436.06</v>
      </c>
      <c r="F167" s="52">
        <f t="shared" si="31"/>
        <v>117.68952614330792</v>
      </c>
    </row>
    <row r="168" spans="1:6" ht="12.75" customHeight="1" x14ac:dyDescent="0.2">
      <c r="A168" s="53">
        <v>3214</v>
      </c>
      <c r="B168" s="85" t="s">
        <v>380</v>
      </c>
      <c r="C168" s="50" t="s">
        <v>381</v>
      </c>
      <c r="D168" s="242">
        <v>89.19</v>
      </c>
      <c r="E168" s="242"/>
      <c r="F168" s="52">
        <f t="shared" si="31"/>
        <v>0</v>
      </c>
    </row>
    <row r="169" spans="1:6" ht="12.75" customHeight="1" x14ac:dyDescent="0.2">
      <c r="A169" s="53">
        <v>322</v>
      </c>
      <c r="B169" s="85" t="s">
        <v>382</v>
      </c>
      <c r="C169" s="50" t="s">
        <v>383</v>
      </c>
      <c r="D169" s="51">
        <f t="shared" ref="D169:E169" si="41">SUM(D170:D176)</f>
        <v>262903.01</v>
      </c>
      <c r="E169" s="51">
        <f t="shared" si="41"/>
        <v>189214.16</v>
      </c>
      <c r="F169" s="52">
        <f t="shared" si="31"/>
        <v>71.971089262157932</v>
      </c>
    </row>
    <row r="170" spans="1:6" ht="12.75" customHeight="1" x14ac:dyDescent="0.2">
      <c r="A170" s="53">
        <v>3221</v>
      </c>
      <c r="B170" s="85" t="s">
        <v>384</v>
      </c>
      <c r="C170" s="50" t="s">
        <v>385</v>
      </c>
      <c r="D170" s="242">
        <v>46804.56</v>
      </c>
      <c r="E170" s="242">
        <v>40173.83</v>
      </c>
      <c r="F170" s="52">
        <f t="shared" si="31"/>
        <v>85.833153863640646</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168580.73</v>
      </c>
      <c r="E172" s="242">
        <v>113519.24</v>
      </c>
      <c r="F172" s="52">
        <f t="shared" si="31"/>
        <v>67.338206448625542</v>
      </c>
    </row>
    <row r="173" spans="1:6" ht="12.75" customHeight="1" x14ac:dyDescent="0.2">
      <c r="A173" s="53">
        <v>3224</v>
      </c>
      <c r="B173" s="85" t="s">
        <v>390</v>
      </c>
      <c r="C173" s="50" t="s">
        <v>391</v>
      </c>
      <c r="D173" s="242">
        <v>46401.56</v>
      </c>
      <c r="E173" s="242">
        <v>33930.07</v>
      </c>
      <c r="F173" s="52">
        <f t="shared" si="31"/>
        <v>73.122692426720135</v>
      </c>
    </row>
    <row r="174" spans="1:6" ht="12.75" customHeight="1" x14ac:dyDescent="0.2">
      <c r="A174" s="53">
        <v>3225</v>
      </c>
      <c r="B174" s="85" t="s">
        <v>392</v>
      </c>
      <c r="C174" s="50" t="s">
        <v>393</v>
      </c>
      <c r="D174" s="242">
        <v>117.39</v>
      </c>
      <c r="E174" s="242">
        <v>510.87</v>
      </c>
      <c r="F174" s="52">
        <f t="shared" si="31"/>
        <v>435.19039100434452</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998.77</v>
      </c>
      <c r="E176" s="242">
        <v>1080.1500000000001</v>
      </c>
      <c r="F176" s="52">
        <f t="shared" si="31"/>
        <v>108.14802206714261</v>
      </c>
    </row>
    <row r="177" spans="1:6" ht="12.75" customHeight="1" x14ac:dyDescent="0.2">
      <c r="A177" s="53">
        <v>323</v>
      </c>
      <c r="B177" s="85" t="s">
        <v>398</v>
      </c>
      <c r="C177" s="50" t="s">
        <v>399</v>
      </c>
      <c r="D177" s="51">
        <f t="shared" ref="D177:E177" si="42">SUM(D178:D186)</f>
        <v>876789.08000000007</v>
      </c>
      <c r="E177" s="51">
        <f t="shared" si="42"/>
        <v>1219335.2000000002</v>
      </c>
      <c r="F177" s="52">
        <f t="shared" si="31"/>
        <v>139.06824660726841</v>
      </c>
    </row>
    <row r="178" spans="1:6" ht="12.75" customHeight="1" x14ac:dyDescent="0.2">
      <c r="A178" s="53">
        <v>3231</v>
      </c>
      <c r="B178" s="85" t="s">
        <v>400</v>
      </c>
      <c r="C178" s="50" t="s">
        <v>401</v>
      </c>
      <c r="D178" s="242">
        <v>39398.92</v>
      </c>
      <c r="E178" s="242">
        <v>48126.04</v>
      </c>
      <c r="F178" s="52">
        <f t="shared" si="31"/>
        <v>122.15065793681654</v>
      </c>
    </row>
    <row r="179" spans="1:6" ht="12.75" customHeight="1" x14ac:dyDescent="0.2">
      <c r="A179" s="53">
        <v>3232</v>
      </c>
      <c r="B179" s="85" t="s">
        <v>402</v>
      </c>
      <c r="C179" s="50" t="s">
        <v>403</v>
      </c>
      <c r="D179" s="242">
        <v>46610.13</v>
      </c>
      <c r="E179" s="242">
        <v>40597.919999999998</v>
      </c>
      <c r="F179" s="52">
        <f t="shared" si="31"/>
        <v>87.101065798357567</v>
      </c>
    </row>
    <row r="180" spans="1:6" ht="12.75" customHeight="1" x14ac:dyDescent="0.2">
      <c r="A180" s="53">
        <v>3233</v>
      </c>
      <c r="B180" s="85" t="s">
        <v>404</v>
      </c>
      <c r="C180" s="50" t="s">
        <v>405</v>
      </c>
      <c r="D180" s="242">
        <v>73752.259999999995</v>
      </c>
      <c r="E180" s="242">
        <v>59748.63</v>
      </c>
      <c r="F180" s="52">
        <f t="shared" si="31"/>
        <v>81.012608969542086</v>
      </c>
    </row>
    <row r="181" spans="1:6" ht="12.75" customHeight="1" x14ac:dyDescent="0.2">
      <c r="A181" s="53">
        <v>3234</v>
      </c>
      <c r="B181" s="85" t="s">
        <v>406</v>
      </c>
      <c r="C181" s="50" t="s">
        <v>407</v>
      </c>
      <c r="D181" s="242">
        <v>13802.72</v>
      </c>
      <c r="E181" s="242">
        <v>14518.77</v>
      </c>
      <c r="F181" s="52">
        <f t="shared" si="31"/>
        <v>105.18774560376507</v>
      </c>
    </row>
    <row r="182" spans="1:6" ht="12.75" customHeight="1" x14ac:dyDescent="0.2">
      <c r="A182" s="53">
        <v>3235</v>
      </c>
      <c r="B182" s="85" t="s">
        <v>408</v>
      </c>
      <c r="C182" s="50" t="s">
        <v>409</v>
      </c>
      <c r="D182" s="242">
        <v>91183.98</v>
      </c>
      <c r="E182" s="242">
        <v>74887.649999999994</v>
      </c>
      <c r="F182" s="52">
        <f t="shared" si="31"/>
        <v>82.128077761027754</v>
      </c>
    </row>
    <row r="183" spans="1:6" ht="12.75" customHeight="1" x14ac:dyDescent="0.2">
      <c r="A183" s="53">
        <v>3236</v>
      </c>
      <c r="B183" s="85" t="s">
        <v>410</v>
      </c>
      <c r="C183" s="50" t="s">
        <v>411</v>
      </c>
      <c r="D183" s="242">
        <v>27588.959999999999</v>
      </c>
      <c r="E183" s="242">
        <v>7244.5</v>
      </c>
      <c r="F183" s="52">
        <f t="shared" si="31"/>
        <v>26.258691882550124</v>
      </c>
    </row>
    <row r="184" spans="1:6" ht="12.75" customHeight="1" x14ac:dyDescent="0.2">
      <c r="A184" s="53">
        <v>3237</v>
      </c>
      <c r="B184" s="85" t="s">
        <v>412</v>
      </c>
      <c r="C184" s="50" t="s">
        <v>413</v>
      </c>
      <c r="D184" s="242">
        <v>519623.7</v>
      </c>
      <c r="E184" s="242">
        <v>845281.02</v>
      </c>
      <c r="F184" s="52">
        <f t="shared" si="31"/>
        <v>162.67176035273218</v>
      </c>
    </row>
    <row r="185" spans="1:6" ht="12.75" customHeight="1" x14ac:dyDescent="0.2">
      <c r="A185" s="53">
        <v>3238</v>
      </c>
      <c r="B185" s="85" t="s">
        <v>414</v>
      </c>
      <c r="C185" s="50" t="s">
        <v>415</v>
      </c>
      <c r="D185" s="242">
        <v>66.3</v>
      </c>
      <c r="E185" s="242">
        <v>301.11</v>
      </c>
      <c r="F185" s="52">
        <f t="shared" si="31"/>
        <v>454.16289592760188</v>
      </c>
    </row>
    <row r="186" spans="1:6" ht="12.75" customHeight="1" x14ac:dyDescent="0.2">
      <c r="A186" s="53">
        <v>3239</v>
      </c>
      <c r="B186" s="85" t="s">
        <v>416</v>
      </c>
      <c r="C186" s="50" t="s">
        <v>417</v>
      </c>
      <c r="D186" s="242">
        <v>64762.11</v>
      </c>
      <c r="E186" s="242">
        <v>128629.56</v>
      </c>
      <c r="F186" s="52">
        <f t="shared" si="31"/>
        <v>198.61854408387867</v>
      </c>
    </row>
    <row r="187" spans="1:6" ht="12.75" customHeight="1" x14ac:dyDescent="0.2">
      <c r="A187" s="53">
        <v>324</v>
      </c>
      <c r="B187" s="85" t="s">
        <v>418</v>
      </c>
      <c r="C187" s="50" t="s">
        <v>419</v>
      </c>
      <c r="D187" s="242">
        <v>23009.57</v>
      </c>
      <c r="E187" s="242">
        <v>25605.06</v>
      </c>
      <c r="F187" s="52">
        <f t="shared" si="31"/>
        <v>111.28004565057061</v>
      </c>
    </row>
    <row r="188" spans="1:6" ht="12.75" customHeight="1" x14ac:dyDescent="0.2">
      <c r="A188" s="53">
        <v>329</v>
      </c>
      <c r="B188" s="85" t="s">
        <v>420</v>
      </c>
      <c r="C188" s="50" t="s">
        <v>421</v>
      </c>
      <c r="D188" s="51">
        <f t="shared" ref="D188:E188" si="43">SUM(D189:D195)</f>
        <v>151353.88999999998</v>
      </c>
      <c r="E188" s="51">
        <f t="shared" si="43"/>
        <v>197000.1</v>
      </c>
      <c r="F188" s="52">
        <f t="shared" si="31"/>
        <v>130.15859717910126</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6074.67</v>
      </c>
      <c r="E190" s="242">
        <v>6713.96</v>
      </c>
      <c r="F190" s="52">
        <f t="shared" si="31"/>
        <v>110.5238638477481</v>
      </c>
    </row>
    <row r="191" spans="1:6" ht="12.75" customHeight="1" x14ac:dyDescent="0.2">
      <c r="A191" s="53">
        <v>3293</v>
      </c>
      <c r="B191" s="85" t="s">
        <v>426</v>
      </c>
      <c r="C191" s="50" t="s">
        <v>427</v>
      </c>
      <c r="D191" s="242">
        <v>67232.23</v>
      </c>
      <c r="E191" s="242">
        <v>99796.67</v>
      </c>
      <c r="F191" s="52">
        <f t="shared" si="31"/>
        <v>148.43575767158103</v>
      </c>
    </row>
    <row r="192" spans="1:6" ht="12.75" customHeight="1" x14ac:dyDescent="0.2">
      <c r="A192" s="53">
        <v>3294</v>
      </c>
      <c r="B192" s="85" t="s">
        <v>428</v>
      </c>
      <c r="C192" s="50" t="s">
        <v>429</v>
      </c>
      <c r="D192" s="242">
        <v>35101.68</v>
      </c>
      <c r="E192" s="242">
        <v>32621.71</v>
      </c>
      <c r="F192" s="52">
        <f t="shared" si="31"/>
        <v>92.93489656335538</v>
      </c>
    </row>
    <row r="193" spans="1:6" ht="12.75" customHeight="1" x14ac:dyDescent="0.2">
      <c r="A193" s="53">
        <v>3295</v>
      </c>
      <c r="B193" s="85" t="s">
        <v>430</v>
      </c>
      <c r="C193" s="50" t="s">
        <v>431</v>
      </c>
      <c r="D193" s="242">
        <v>5861.71</v>
      </c>
      <c r="E193" s="242">
        <v>6017.57</v>
      </c>
      <c r="F193" s="52">
        <f t="shared" si="31"/>
        <v>102.65895105694413</v>
      </c>
    </row>
    <row r="194" spans="1:6" ht="12.75" customHeight="1" x14ac:dyDescent="0.2">
      <c r="A194" s="53" t="s">
        <v>432</v>
      </c>
      <c r="B194" s="85" t="s">
        <v>433</v>
      </c>
      <c r="C194" s="50" t="s">
        <v>432</v>
      </c>
      <c r="D194" s="242">
        <v>643.39</v>
      </c>
      <c r="E194" s="242"/>
      <c r="F194" s="52">
        <f t="shared" si="31"/>
        <v>0</v>
      </c>
    </row>
    <row r="195" spans="1:6" ht="12.75" customHeight="1" x14ac:dyDescent="0.2">
      <c r="A195" s="53">
        <v>3299</v>
      </c>
      <c r="B195" s="85" t="s">
        <v>434</v>
      </c>
      <c r="C195" s="50" t="s">
        <v>435</v>
      </c>
      <c r="D195" s="242">
        <v>36440.21</v>
      </c>
      <c r="E195" s="242">
        <v>51850.19</v>
      </c>
      <c r="F195" s="52">
        <f t="shared" si="31"/>
        <v>142.28839515469315</v>
      </c>
    </row>
    <row r="196" spans="1:6" ht="12.75" customHeight="1" x14ac:dyDescent="0.2">
      <c r="A196" s="53">
        <v>34</v>
      </c>
      <c r="B196" s="232" t="s">
        <v>436</v>
      </c>
      <c r="C196" s="50" t="s">
        <v>437</v>
      </c>
      <c r="D196" s="51">
        <f t="shared" ref="D196:E196" si="44">D197+D202+D210</f>
        <v>17897.41</v>
      </c>
      <c r="E196" s="51">
        <f t="shared" si="44"/>
        <v>20351.98</v>
      </c>
      <c r="F196" s="52">
        <f t="shared" si="31"/>
        <v>113.71466597680893</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17897.41</v>
      </c>
      <c r="E210" s="51">
        <f t="shared" si="47"/>
        <v>20351.98</v>
      </c>
      <c r="F210" s="52">
        <f t="shared" si="31"/>
        <v>113.71466597680893</v>
      </c>
    </row>
    <row r="211" spans="1:6" ht="12.75" customHeight="1" x14ac:dyDescent="0.2">
      <c r="A211" s="53">
        <v>3431</v>
      </c>
      <c r="B211" s="232" t="s">
        <v>466</v>
      </c>
      <c r="C211" s="50" t="s">
        <v>467</v>
      </c>
      <c r="D211" s="242">
        <v>15696.58</v>
      </c>
      <c r="E211" s="242">
        <v>17379.43</v>
      </c>
      <c r="F211" s="52">
        <f t="shared" si="31"/>
        <v>110.72112523874628</v>
      </c>
    </row>
    <row r="212" spans="1:6" ht="12.75" customHeight="1" x14ac:dyDescent="0.2">
      <c r="A212" s="53">
        <v>3432</v>
      </c>
      <c r="B212" s="85" t="s">
        <v>468</v>
      </c>
      <c r="C212" s="50" t="s">
        <v>469</v>
      </c>
      <c r="D212" s="242">
        <v>262.92</v>
      </c>
      <c r="E212" s="242">
        <v>131.84</v>
      </c>
      <c r="F212" s="52">
        <f t="shared" si="31"/>
        <v>50.144530655712757</v>
      </c>
    </row>
    <row r="213" spans="1:6" ht="12.75" customHeight="1" x14ac:dyDescent="0.2">
      <c r="A213" s="53">
        <v>3433</v>
      </c>
      <c r="B213" s="85" t="s">
        <v>470</v>
      </c>
      <c r="C213" s="50" t="s">
        <v>471</v>
      </c>
      <c r="D213" s="242">
        <v>1937.91</v>
      </c>
      <c r="E213" s="242">
        <v>2840.71</v>
      </c>
      <c r="F213" s="52">
        <f t="shared" si="31"/>
        <v>146.58627077624863</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28803.19</v>
      </c>
      <c r="E215" s="51">
        <f t="shared" si="48"/>
        <v>770.99</v>
      </c>
      <c r="F215" s="52">
        <f t="shared" si="31"/>
        <v>2.6767521236363057</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28803.19</v>
      </c>
      <c r="E223" s="242">
        <v>770.99</v>
      </c>
      <c r="F223" s="52">
        <f t="shared" si="31"/>
        <v>2.6767521236363057</v>
      </c>
    </row>
    <row r="224" spans="1:6" ht="24" x14ac:dyDescent="0.2">
      <c r="A224" s="53">
        <v>36</v>
      </c>
      <c r="B224" s="85" t="s">
        <v>492</v>
      </c>
      <c r="C224" s="50" t="s">
        <v>493</v>
      </c>
      <c r="D224" s="51">
        <f t="shared" ref="D224:E224" si="51">D225+D228+D231+D236+D240+D244+D247</f>
        <v>105468.88</v>
      </c>
      <c r="E224" s="51">
        <f t="shared" si="51"/>
        <v>201731.5</v>
      </c>
      <c r="F224" s="52">
        <f t="shared" ref="F224:F235" si="52">IF(D224&lt;&gt;0,IF(E224/D224&gt;=100,"&gt;&gt;100",E224/D224*100),"-")</f>
        <v>191.27111238879183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88321.05</v>
      </c>
      <c r="E228" s="51">
        <f t="shared" si="54"/>
        <v>185496.87</v>
      </c>
      <c r="F228" s="52">
        <f t="shared" si="52"/>
        <v>210.02566205904478</v>
      </c>
    </row>
    <row r="229" spans="1:6" ht="12.75" customHeight="1" x14ac:dyDescent="0.2">
      <c r="A229" s="53">
        <v>3621</v>
      </c>
      <c r="B229" s="85" t="s">
        <v>502</v>
      </c>
      <c r="C229" s="50" t="s">
        <v>503</v>
      </c>
      <c r="D229" s="242">
        <v>88321.05</v>
      </c>
      <c r="E229" s="242">
        <v>185496.87</v>
      </c>
      <c r="F229" s="52">
        <f t="shared" si="52"/>
        <v>210.02566205904478</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17147.829999999998</v>
      </c>
      <c r="E247" s="51">
        <f t="shared" si="62"/>
        <v>16234.63</v>
      </c>
      <c r="F247" s="52">
        <f t="shared" si="61"/>
        <v>94.674544825788459</v>
      </c>
    </row>
    <row r="248" spans="1:6" ht="12.75" customHeight="1" x14ac:dyDescent="0.2">
      <c r="A248" s="53" t="s">
        <v>540</v>
      </c>
      <c r="B248" s="85" t="s">
        <v>202</v>
      </c>
      <c r="C248" s="50" t="s">
        <v>540</v>
      </c>
      <c r="D248" s="242">
        <v>2554.11</v>
      </c>
      <c r="E248" s="242"/>
      <c r="F248" s="52">
        <f t="shared" si="61"/>
        <v>0</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14593.72</v>
      </c>
      <c r="E250" s="242">
        <v>16234.63</v>
      </c>
      <c r="F250" s="52">
        <f t="shared" si="61"/>
        <v>111.24394602609891</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3875.51</v>
      </c>
      <c r="E252" s="51">
        <f t="shared" si="63"/>
        <v>1149.52</v>
      </c>
      <c r="F252" s="52">
        <f t="shared" ref="F252:F258" si="64">IF(D252&lt;&gt;0,IF(E252/D252&gt;=100,"&gt;&gt;100",E252/D252*100),"-")</f>
        <v>29.661128470833514</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3875.51</v>
      </c>
      <c r="E259" s="51">
        <f t="shared" si="66"/>
        <v>1149.52</v>
      </c>
      <c r="F259" s="52">
        <f t="shared" ref="F259:F262" si="67">IF(D259&lt;&gt;0,IF(E259/D259&gt;=100,"&gt;&gt;100",E259/D259*100),"-")</f>
        <v>29.661128470833514</v>
      </c>
    </row>
    <row r="260" spans="1:6" ht="12.75" customHeight="1" x14ac:dyDescent="0.2">
      <c r="A260" s="53">
        <v>3721</v>
      </c>
      <c r="B260" s="85" t="s">
        <v>560</v>
      </c>
      <c r="C260" s="50" t="s">
        <v>561</v>
      </c>
      <c r="D260" s="242">
        <v>3875.51</v>
      </c>
      <c r="E260" s="242">
        <v>1149.52</v>
      </c>
      <c r="F260" s="52">
        <f t="shared" si="67"/>
        <v>29.661128470833514</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658.2</v>
      </c>
      <c r="E263" s="51">
        <f t="shared" si="68"/>
        <v>3322.5</v>
      </c>
      <c r="F263" s="52">
        <f t="shared" ref="F263:F267" si="69">IF(D263&lt;&gt;0,IF(E263/D263&gt;=100,"&gt;&gt;100",E263/D263*100),"-")</f>
        <v>504.78577939835913</v>
      </c>
    </row>
    <row r="264" spans="1:6" ht="12.75" customHeight="1" x14ac:dyDescent="0.2">
      <c r="A264" s="53">
        <v>381</v>
      </c>
      <c r="B264" s="85" t="s">
        <v>568</v>
      </c>
      <c r="C264" s="50" t="s">
        <v>569</v>
      </c>
      <c r="D264" s="51">
        <f t="shared" ref="D264:E264" si="70">SUM(D265:D267)</f>
        <v>658.2</v>
      </c>
      <c r="E264" s="51">
        <f t="shared" si="70"/>
        <v>3322.5</v>
      </c>
      <c r="F264" s="52">
        <f t="shared" si="69"/>
        <v>504.78577939835913</v>
      </c>
    </row>
    <row r="265" spans="1:6" ht="12.75" customHeight="1" x14ac:dyDescent="0.2">
      <c r="A265" s="53">
        <v>3811</v>
      </c>
      <c r="B265" s="85" t="s">
        <v>570</v>
      </c>
      <c r="C265" s="50" t="s">
        <v>571</v>
      </c>
      <c r="D265" s="242">
        <v>605.22</v>
      </c>
      <c r="E265" s="242">
        <v>3322.5</v>
      </c>
      <c r="F265" s="52">
        <f t="shared" si="69"/>
        <v>548.97392683652231</v>
      </c>
    </row>
    <row r="266" spans="1:6" ht="12.75" customHeight="1" x14ac:dyDescent="0.2">
      <c r="A266" s="53">
        <v>3812</v>
      </c>
      <c r="B266" s="85" t="s">
        <v>572</v>
      </c>
      <c r="C266" s="50" t="s">
        <v>573</v>
      </c>
      <c r="D266" s="242">
        <v>52.98</v>
      </c>
      <c r="E266" s="242"/>
      <c r="F266" s="52">
        <f t="shared" si="69"/>
        <v>0</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6732265.4400000004</v>
      </c>
      <c r="E289" s="51">
        <f t="shared" si="79"/>
        <v>7806213.2699999996</v>
      </c>
      <c r="F289" s="52">
        <f t="shared" si="76"/>
        <v>115.95225024282463</v>
      </c>
    </row>
    <row r="290" spans="1:6" ht="12.75" customHeight="1" x14ac:dyDescent="0.2">
      <c r="A290" s="53" t="s">
        <v>609</v>
      </c>
      <c r="B290" s="85" t="s">
        <v>620</v>
      </c>
      <c r="C290" s="50" t="s">
        <v>621</v>
      </c>
      <c r="D290" s="51">
        <f>IF(D6&gt;=D289,D6-D289,0)</f>
        <v>707069.16999999899</v>
      </c>
      <c r="E290" s="51">
        <f>IF(E6&gt;=E289,E6-E289,0)</f>
        <v>0</v>
      </c>
      <c r="F290" s="52">
        <f t="shared" si="76"/>
        <v>0</v>
      </c>
    </row>
    <row r="291" spans="1:6" ht="12.75" customHeight="1" x14ac:dyDescent="0.2">
      <c r="A291" s="53" t="s">
        <v>609</v>
      </c>
      <c r="B291" s="85" t="s">
        <v>622</v>
      </c>
      <c r="C291" s="50" t="s">
        <v>623</v>
      </c>
      <c r="D291" s="51">
        <f>IF(D289&gt;=D6,D289-D6,0)</f>
        <v>0</v>
      </c>
      <c r="E291" s="51">
        <f>IF(E289&gt;=E6,E289-E6,0)</f>
        <v>91373.969999999739</v>
      </c>
      <c r="F291" s="52" t="str">
        <f t="shared" si="76"/>
        <v>-</v>
      </c>
    </row>
    <row r="292" spans="1:6" ht="12.75" customHeight="1" x14ac:dyDescent="0.2">
      <c r="A292" s="53">
        <v>92211</v>
      </c>
      <c r="B292" s="85" t="s">
        <v>624</v>
      </c>
      <c r="C292" s="50" t="s">
        <v>625</v>
      </c>
      <c r="D292" s="242">
        <v>947395.37</v>
      </c>
      <c r="E292" s="242">
        <v>1068176.17</v>
      </c>
      <c r="F292" s="52">
        <f t="shared" si="76"/>
        <v>112.74872179288779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106313.45</v>
      </c>
      <c r="E294" s="242">
        <v>134299.54</v>
      </c>
      <c r="F294" s="52">
        <f t="shared" si="76"/>
        <v>126.32412926116123</v>
      </c>
    </row>
    <row r="295" spans="1:6" ht="24" x14ac:dyDescent="0.2">
      <c r="A295" s="53">
        <v>9661</v>
      </c>
      <c r="B295" s="85" t="s">
        <v>630</v>
      </c>
      <c r="C295" s="50" t="s">
        <v>631</v>
      </c>
      <c r="D295" s="242">
        <v>22538.03</v>
      </c>
      <c r="E295" s="242">
        <v>54457.23</v>
      </c>
      <c r="F295" s="52">
        <f t="shared" si="76"/>
        <v>241.62373552613076</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3772.84</v>
      </c>
      <c r="E298" s="51">
        <f t="shared" si="80"/>
        <v>9122.49</v>
      </c>
      <c r="F298" s="52">
        <f t="shared" ref="F298:F418" si="81">IF(D298&lt;&gt;0,IF(E298/D298&gt;=100,"&gt;&gt;100",E298/D298*100),"-")</f>
        <v>241.79371507935662</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3772.84</v>
      </c>
      <c r="E311" s="51">
        <f t="shared" si="85"/>
        <v>9122.49</v>
      </c>
      <c r="F311" s="52">
        <f t="shared" si="81"/>
        <v>241.79371507935662</v>
      </c>
    </row>
    <row r="312" spans="1:6" ht="12.75" customHeight="1" x14ac:dyDescent="0.2">
      <c r="A312" s="53">
        <v>721</v>
      </c>
      <c r="B312" s="85" t="s">
        <v>663</v>
      </c>
      <c r="C312" s="50" t="s">
        <v>664</v>
      </c>
      <c r="D312" s="51">
        <f t="shared" ref="D312:E312" si="86">SUM(D313:D316)</f>
        <v>195.62</v>
      </c>
      <c r="E312" s="51">
        <f t="shared" si="86"/>
        <v>0</v>
      </c>
      <c r="F312" s="52">
        <f t="shared" si="81"/>
        <v>0</v>
      </c>
    </row>
    <row r="313" spans="1:6" ht="12.75" customHeight="1" x14ac:dyDescent="0.2">
      <c r="A313" s="53">
        <v>7211</v>
      </c>
      <c r="B313" s="85" t="s">
        <v>665</v>
      </c>
      <c r="C313" s="50" t="s">
        <v>666</v>
      </c>
      <c r="D313" s="242">
        <v>195.62</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498.05</v>
      </c>
      <c r="E317" s="51">
        <f t="shared" si="87"/>
        <v>1622.49</v>
      </c>
      <c r="F317" s="52">
        <f t="shared" si="81"/>
        <v>325.7684971388415</v>
      </c>
    </row>
    <row r="318" spans="1:6" ht="12.75" customHeight="1" x14ac:dyDescent="0.2">
      <c r="A318" s="53">
        <v>7221</v>
      </c>
      <c r="B318" s="85" t="s">
        <v>675</v>
      </c>
      <c r="C318" s="50" t="s">
        <v>676</v>
      </c>
      <c r="D318" s="242">
        <v>498.05</v>
      </c>
      <c r="E318" s="242">
        <v>1622.49</v>
      </c>
      <c r="F318" s="52">
        <f t="shared" si="81"/>
        <v>325.7684971388415</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3079.17</v>
      </c>
      <c r="E326" s="51">
        <f t="shared" si="88"/>
        <v>7500</v>
      </c>
      <c r="F326" s="52">
        <f t="shared" si="81"/>
        <v>243.57213145100789</v>
      </c>
    </row>
    <row r="327" spans="1:6" ht="12.75" customHeight="1" x14ac:dyDescent="0.2">
      <c r="A327" s="53">
        <v>7231</v>
      </c>
      <c r="B327" s="85" t="s">
        <v>693</v>
      </c>
      <c r="C327" s="50" t="s">
        <v>694</v>
      </c>
      <c r="D327" s="242">
        <v>3079.17</v>
      </c>
      <c r="E327" s="242">
        <v>7500</v>
      </c>
      <c r="F327" s="52">
        <f t="shared" si="81"/>
        <v>243.57213145100789</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594391.39</v>
      </c>
      <c r="E350" s="51">
        <f t="shared" si="95"/>
        <v>311916.45</v>
      </c>
      <c r="F350" s="52">
        <f t="shared" si="81"/>
        <v>52.47660973016449</v>
      </c>
    </row>
    <row r="351" spans="1:6" ht="12.75" customHeight="1" x14ac:dyDescent="0.2">
      <c r="A351" s="53">
        <v>41</v>
      </c>
      <c r="B351" s="85" t="s">
        <v>741</v>
      </c>
      <c r="C351" s="50" t="s">
        <v>742</v>
      </c>
      <c r="D351" s="51">
        <f t="shared" ref="D351:E351" si="96">D352+D356</f>
        <v>285360.21999999997</v>
      </c>
      <c r="E351" s="51">
        <f t="shared" si="96"/>
        <v>142116.38</v>
      </c>
      <c r="F351" s="52">
        <f t="shared" si="81"/>
        <v>49.802449689729009</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285360.21999999997</v>
      </c>
      <c r="E356" s="51">
        <f t="shared" si="98"/>
        <v>142116.38</v>
      </c>
      <c r="F356" s="52">
        <f t="shared" si="81"/>
        <v>49.802449689729009</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285360.21999999997</v>
      </c>
      <c r="E360" s="242">
        <v>142116.38</v>
      </c>
      <c r="F360" s="52">
        <f t="shared" si="81"/>
        <v>49.802449689729009</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303162.49</v>
      </c>
      <c r="E363" s="51">
        <f t="shared" si="99"/>
        <v>168089.56</v>
      </c>
      <c r="F363" s="52">
        <f t="shared" si="81"/>
        <v>55.445368587650798</v>
      </c>
    </row>
    <row r="364" spans="1:6" ht="12.75" customHeight="1" x14ac:dyDescent="0.2">
      <c r="A364" s="53">
        <v>421</v>
      </c>
      <c r="B364" s="85" t="s">
        <v>759</v>
      </c>
      <c r="C364" s="50" t="s">
        <v>760</v>
      </c>
      <c r="D364" s="51">
        <f t="shared" ref="D364:E364" si="100">SUM(D365:D368)</f>
        <v>14202.23</v>
      </c>
      <c r="E364" s="51">
        <f t="shared" si="100"/>
        <v>22496.75</v>
      </c>
      <c r="F364" s="52">
        <f t="shared" si="81"/>
        <v>158.40294094659782</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14202.23</v>
      </c>
      <c r="E366" s="242">
        <v>22496.75</v>
      </c>
      <c r="F366" s="52">
        <f t="shared" si="81"/>
        <v>158.40294094659782</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227087.49</v>
      </c>
      <c r="E369" s="51">
        <f t="shared" si="101"/>
        <v>145592.81</v>
      </c>
      <c r="F369" s="52">
        <f t="shared" si="81"/>
        <v>64.113091390459246</v>
      </c>
    </row>
    <row r="370" spans="1:6" ht="12.75" customHeight="1" x14ac:dyDescent="0.2">
      <c r="A370" s="53">
        <v>4221</v>
      </c>
      <c r="B370" s="85" t="s">
        <v>675</v>
      </c>
      <c r="C370" s="50" t="s">
        <v>767</v>
      </c>
      <c r="D370" s="242">
        <v>191867.46</v>
      </c>
      <c r="E370" s="242">
        <v>118135.5</v>
      </c>
      <c r="F370" s="52">
        <f t="shared" si="81"/>
        <v>61.571409763802578</v>
      </c>
    </row>
    <row r="371" spans="1:6" ht="12.75" customHeight="1" x14ac:dyDescent="0.2">
      <c r="A371" s="53">
        <v>4222</v>
      </c>
      <c r="B371" s="85" t="s">
        <v>768</v>
      </c>
      <c r="C371" s="50" t="s">
        <v>769</v>
      </c>
      <c r="D371" s="242">
        <v>29223.18</v>
      </c>
      <c r="E371" s="242">
        <v>20428.72</v>
      </c>
      <c r="F371" s="52">
        <f t="shared" si="81"/>
        <v>69.905876088776111</v>
      </c>
    </row>
    <row r="372" spans="1:6" ht="12.75" customHeight="1" x14ac:dyDescent="0.2">
      <c r="A372" s="53">
        <v>4223</v>
      </c>
      <c r="B372" s="85" t="s">
        <v>679</v>
      </c>
      <c r="C372" s="50" t="s">
        <v>770</v>
      </c>
      <c r="D372" s="242">
        <v>554.01</v>
      </c>
      <c r="E372" s="242">
        <v>7028.59</v>
      </c>
      <c r="F372" s="52">
        <f t="shared" si="81"/>
        <v>1268.6756556740854</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5442.84</v>
      </c>
      <c r="E376" s="242"/>
      <c r="F376" s="52">
        <f t="shared" si="81"/>
        <v>0</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61640.53</v>
      </c>
      <c r="E378" s="51">
        <f t="shared" si="102"/>
        <v>0</v>
      </c>
      <c r="F378" s="52">
        <f t="shared" si="81"/>
        <v>0</v>
      </c>
    </row>
    <row r="379" spans="1:6" ht="12.75" customHeight="1" x14ac:dyDescent="0.2">
      <c r="A379" s="53">
        <v>4231</v>
      </c>
      <c r="B379" s="85" t="s">
        <v>693</v>
      </c>
      <c r="C379" s="50" t="s">
        <v>778</v>
      </c>
      <c r="D379" s="242">
        <v>61640.53</v>
      </c>
      <c r="E379" s="242"/>
      <c r="F379" s="52">
        <f t="shared" si="81"/>
        <v>0</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232.24</v>
      </c>
      <c r="E391" s="51">
        <f t="shared" si="105"/>
        <v>0</v>
      </c>
      <c r="F391" s="52">
        <f t="shared" si="81"/>
        <v>0</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232.24</v>
      </c>
      <c r="E393" s="242"/>
      <c r="F393" s="52">
        <f t="shared" si="81"/>
        <v>0</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5868.68</v>
      </c>
      <c r="E400" s="51">
        <f t="shared" si="108"/>
        <v>1710.51</v>
      </c>
      <c r="F400" s="52">
        <f t="shared" si="81"/>
        <v>29.146417933845431</v>
      </c>
    </row>
    <row r="401" spans="1:6" ht="12.75" customHeight="1" x14ac:dyDescent="0.2">
      <c r="A401" s="53">
        <v>441</v>
      </c>
      <c r="B401" s="85" t="s">
        <v>808</v>
      </c>
      <c r="C401" s="50" t="s">
        <v>809</v>
      </c>
      <c r="D401" s="242">
        <v>5868.68</v>
      </c>
      <c r="E401" s="242">
        <v>1710.51</v>
      </c>
      <c r="F401" s="52">
        <f t="shared" si="81"/>
        <v>29.146417933845431</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590618.55000000005</v>
      </c>
      <c r="E408" s="51">
        <f t="shared" si="111"/>
        <v>302793.96000000002</v>
      </c>
      <c r="F408" s="52">
        <f t="shared" si="81"/>
        <v>51.267262093274923</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0</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7443107.4499999993</v>
      </c>
      <c r="E412" s="51">
        <f>E6+E298</f>
        <v>7723961.79</v>
      </c>
      <c r="F412" s="52">
        <f t="shared" si="81"/>
        <v>103.7733479180124</v>
      </c>
    </row>
    <row r="413" spans="1:6" ht="12.75" customHeight="1" x14ac:dyDescent="0.2">
      <c r="A413" s="53" t="s">
        <v>609</v>
      </c>
      <c r="B413" s="85" t="s">
        <v>832</v>
      </c>
      <c r="C413" s="50" t="s">
        <v>833</v>
      </c>
      <c r="D413" s="51">
        <f t="shared" ref="D413:E413" si="112">D289+D350</f>
        <v>7326656.8300000001</v>
      </c>
      <c r="E413" s="51">
        <f t="shared" si="112"/>
        <v>8118129.7199999997</v>
      </c>
      <c r="F413" s="52">
        <f t="shared" si="81"/>
        <v>110.80264721501906</v>
      </c>
    </row>
    <row r="414" spans="1:6" ht="12.75" customHeight="1" x14ac:dyDescent="0.2">
      <c r="A414" s="53" t="s">
        <v>609</v>
      </c>
      <c r="B414" s="85" t="s">
        <v>834</v>
      </c>
      <c r="C414" s="50" t="s">
        <v>835</v>
      </c>
      <c r="D414" s="51">
        <f t="shared" ref="D414:E414" si="113">IF(D412&gt;=D413,D412-D413,0)</f>
        <v>116450.61999999918</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394167.9299999997</v>
      </c>
      <c r="F415" s="52" t="str">
        <f t="shared" si="81"/>
        <v>-</v>
      </c>
    </row>
    <row r="416" spans="1:6" ht="12.75" customHeight="1" x14ac:dyDescent="0.2">
      <c r="A416" s="60" t="s">
        <v>838</v>
      </c>
      <c r="B416" s="232" t="s">
        <v>839</v>
      </c>
      <c r="C416" s="61" t="s">
        <v>840</v>
      </c>
      <c r="D416" s="51">
        <f t="shared" ref="D416:E416" si="115">IF(D292-D293+D409-D410&gt;=0,D292-D293+D409-D410,0)</f>
        <v>947395.37</v>
      </c>
      <c r="E416" s="51">
        <f t="shared" si="115"/>
        <v>1068176.17</v>
      </c>
      <c r="F416" s="52">
        <f t="shared" si="81"/>
        <v>112.74872179288779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106313.45</v>
      </c>
      <c r="E418" s="62">
        <f t="shared" si="117"/>
        <v>134299.54</v>
      </c>
      <c r="F418" s="57">
        <f t="shared" si="81"/>
        <v>126.32412926116123</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7443107.4499999993</v>
      </c>
      <c r="E639" s="51">
        <f t="shared" si="180"/>
        <v>7723961.79</v>
      </c>
      <c r="F639" s="52">
        <f t="shared" si="119"/>
        <v>103.7733479180124</v>
      </c>
    </row>
    <row r="640" spans="1:6" ht="12.75" customHeight="1" x14ac:dyDescent="0.2">
      <c r="A640" s="53" t="s">
        <v>609</v>
      </c>
      <c r="B640" s="85" t="s">
        <v>1278</v>
      </c>
      <c r="C640" s="50" t="s">
        <v>1279</v>
      </c>
      <c r="D640" s="51">
        <f t="shared" ref="D640:E640" si="181">D413+D528</f>
        <v>7326656.8300000001</v>
      </c>
      <c r="E640" s="51">
        <f t="shared" si="181"/>
        <v>8118129.7199999997</v>
      </c>
      <c r="F640" s="52">
        <f t="shared" si="119"/>
        <v>110.80264721501906</v>
      </c>
    </row>
    <row r="641" spans="1:6" ht="12.75" customHeight="1" x14ac:dyDescent="0.2">
      <c r="A641" s="53" t="s">
        <v>609</v>
      </c>
      <c r="B641" s="85" t="s">
        <v>1280</v>
      </c>
      <c r="C641" s="50" t="s">
        <v>1281</v>
      </c>
      <c r="D641" s="51">
        <f t="shared" ref="D641:E641" si="182">IF(D639&gt;=D640,D639-D640,0)</f>
        <v>116450.61999999918</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394167.9299999997</v>
      </c>
      <c r="F642" s="52" t="str">
        <f t="shared" si="119"/>
        <v>-</v>
      </c>
    </row>
    <row r="643" spans="1:6" ht="24" x14ac:dyDescent="0.2">
      <c r="A643" s="60" t="s">
        <v>1284</v>
      </c>
      <c r="B643" s="85" t="s">
        <v>1285</v>
      </c>
      <c r="C643" s="61" t="s">
        <v>1284</v>
      </c>
      <c r="D643" s="51">
        <f t="shared" ref="D643:E643" si="184">IF(D416-D417+D637-D638&gt;=0,D416-D417+D637-D638,0)</f>
        <v>947395.37</v>
      </c>
      <c r="E643" s="51">
        <f t="shared" si="184"/>
        <v>1068176.17</v>
      </c>
      <c r="F643" s="52">
        <f t="shared" si="119"/>
        <v>112.74872179288779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1063845.9899999993</v>
      </c>
      <c r="E645" s="51">
        <f t="shared" si="186"/>
        <v>674008.24000000022</v>
      </c>
      <c r="F645" s="52">
        <f t="shared" si="119"/>
        <v>63.355809613006173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307539.65999999997</v>
      </c>
      <c r="E647" s="243">
        <v>343490.7</v>
      </c>
      <c r="F647" s="57">
        <f t="shared" si="119"/>
        <v>111.68988741159434</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1317608.04</v>
      </c>
      <c r="E649" s="242">
        <v>1379923.55</v>
      </c>
      <c r="F649" s="52">
        <f t="shared" ref="F649:F724" si="188">IF(D649&lt;&gt;0,IF(E649/D649&gt;=100,"&gt;&gt;100",E649/D649*100),"-")</f>
        <v>104.72944214881991</v>
      </c>
    </row>
    <row r="650" spans="1:6" ht="12.75" customHeight="1" x14ac:dyDescent="0.2">
      <c r="A650" s="53" t="s">
        <v>1297</v>
      </c>
      <c r="B650" s="85" t="s">
        <v>1298</v>
      </c>
      <c r="C650" s="50" t="s">
        <v>1297</v>
      </c>
      <c r="D650" s="242">
        <v>4574954.62</v>
      </c>
      <c r="E650" s="242">
        <v>2878533.77</v>
      </c>
      <c r="F650" s="52">
        <f t="shared" si="188"/>
        <v>62.919395034348987</v>
      </c>
    </row>
    <row r="651" spans="1:6" ht="12.75" customHeight="1" x14ac:dyDescent="0.2">
      <c r="A651" s="53" t="s">
        <v>1299</v>
      </c>
      <c r="B651" s="85" t="s">
        <v>1300</v>
      </c>
      <c r="C651" s="50" t="s">
        <v>1299</v>
      </c>
      <c r="D651" s="242">
        <v>4512639.1100000003</v>
      </c>
      <c r="E651" s="242">
        <v>3165177.75</v>
      </c>
      <c r="F651" s="52">
        <f t="shared" si="188"/>
        <v>70.140280949699076</v>
      </c>
    </row>
    <row r="652" spans="1:6" ht="24" x14ac:dyDescent="0.2">
      <c r="A652" s="53">
        <v>11</v>
      </c>
      <c r="B652" s="85" t="s">
        <v>1301</v>
      </c>
      <c r="C652" s="50" t="s">
        <v>1302</v>
      </c>
      <c r="D652" s="51">
        <f t="shared" ref="D652:E652" si="189">+D649+D650-D651</f>
        <v>1379923.5499999998</v>
      </c>
      <c r="E652" s="51">
        <f t="shared" si="189"/>
        <v>1093279.5700000003</v>
      </c>
      <c r="F652" s="52">
        <f t="shared" si="188"/>
        <v>79.227546337621419</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155</v>
      </c>
      <c r="E654" s="262">
        <v>156</v>
      </c>
      <c r="F654" s="52">
        <f t="shared" si="188"/>
        <v>100.64516129032258</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152</v>
      </c>
      <c r="E656" s="262">
        <v>151</v>
      </c>
      <c r="F656" s="52">
        <f t="shared" si="188"/>
        <v>99.342105263157904</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9290.6</v>
      </c>
      <c r="E665" s="242"/>
      <c r="F665" s="52">
        <f t="shared" si="188"/>
        <v>0</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4247.13</v>
      </c>
      <c r="E676" s="242">
        <v>3000</v>
      </c>
      <c r="F676" s="52">
        <f t="shared" si="188"/>
        <v>70.635935325737606</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43798.53</v>
      </c>
      <c r="E678" s="242">
        <v>16000</v>
      </c>
      <c r="F678" s="52">
        <f t="shared" si="188"/>
        <v>36.53090640256648</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15074.32</v>
      </c>
      <c r="E696" s="242">
        <v>187327.85</v>
      </c>
      <c r="F696" s="52">
        <f t="shared" si="188"/>
        <v>1242.6951928843225</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795653.46</v>
      </c>
      <c r="E710" s="242">
        <v>775203.76</v>
      </c>
      <c r="F710" s="52">
        <f t="shared" si="188"/>
        <v>97.429823280099853</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2228.75</v>
      </c>
      <c r="E712" s="242">
        <v>5552.19</v>
      </c>
      <c r="F712" s="52">
        <f t="shared" si="188"/>
        <v>249.11676948962423</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3022.41</v>
      </c>
      <c r="E716" s="242">
        <v>4448.2700000000004</v>
      </c>
      <c r="F716" s="52">
        <f t="shared" si="188"/>
        <v>147.17626000443357</v>
      </c>
    </row>
    <row r="717" spans="1:6" ht="12.75" customHeight="1" x14ac:dyDescent="0.2">
      <c r="A717" s="53">
        <v>31215</v>
      </c>
      <c r="B717" s="85" t="s">
        <v>1414</v>
      </c>
      <c r="C717" s="50" t="s">
        <v>1415</v>
      </c>
      <c r="D717" s="242">
        <v>2909.66</v>
      </c>
      <c r="E717" s="242">
        <v>6160.29</v>
      </c>
      <c r="F717" s="52">
        <f t="shared" si="188"/>
        <v>211.71855130840029</v>
      </c>
    </row>
    <row r="718" spans="1:6" ht="12.75" customHeight="1" x14ac:dyDescent="0.2">
      <c r="A718" s="53">
        <v>32121</v>
      </c>
      <c r="B718" s="85" t="s">
        <v>1416</v>
      </c>
      <c r="C718" s="50" t="s">
        <v>1417</v>
      </c>
      <c r="D718" s="242">
        <v>99399.039999999994</v>
      </c>
      <c r="E718" s="242">
        <v>102378.01</v>
      </c>
      <c r="F718" s="52">
        <f t="shared" si="188"/>
        <v>102.99698065494395</v>
      </c>
    </row>
    <row r="719" spans="1:6" ht="12.75" customHeight="1" x14ac:dyDescent="0.2">
      <c r="A719" s="53" t="s">
        <v>1418</v>
      </c>
      <c r="B719" s="85" t="s">
        <v>1419</v>
      </c>
      <c r="C719" s="50" t="s">
        <v>1418</v>
      </c>
      <c r="D719" s="242">
        <v>13763.36</v>
      </c>
      <c r="E719" s="242"/>
      <c r="F719" s="52">
        <f t="shared" si="188"/>
        <v>0</v>
      </c>
    </row>
    <row r="720" spans="1:6" ht="12.75" customHeight="1" x14ac:dyDescent="0.2">
      <c r="A720" s="53" t="s">
        <v>1420</v>
      </c>
      <c r="B720" s="85" t="s">
        <v>1421</v>
      </c>
      <c r="C720" s="50" t="s">
        <v>1420</v>
      </c>
      <c r="D720" s="242">
        <v>25868.080000000002</v>
      </c>
      <c r="E720" s="242">
        <v>7244.5</v>
      </c>
      <c r="F720" s="52">
        <f t="shared" si="188"/>
        <v>28.005557428305462</v>
      </c>
    </row>
    <row r="721" spans="1:6" ht="12.75" customHeight="1" x14ac:dyDescent="0.2">
      <c r="A721" s="53" t="s">
        <v>1422</v>
      </c>
      <c r="B721" s="85" t="s">
        <v>1423</v>
      </c>
      <c r="C721" s="50" t="s">
        <v>1422</v>
      </c>
      <c r="D721" s="242">
        <v>375884.75</v>
      </c>
      <c r="E721" s="242">
        <v>622092.81999999995</v>
      </c>
      <c r="F721" s="52">
        <f t="shared" si="188"/>
        <v>165.50094676626279</v>
      </c>
    </row>
    <row r="722" spans="1:6" ht="12.75" customHeight="1" x14ac:dyDescent="0.2">
      <c r="A722" s="53" t="s">
        <v>1424</v>
      </c>
      <c r="B722" s="85" t="s">
        <v>1425</v>
      </c>
      <c r="C722" s="50" t="s">
        <v>1424</v>
      </c>
      <c r="D722" s="242">
        <v>102568.75</v>
      </c>
      <c r="E722" s="242">
        <v>175499.03</v>
      </c>
      <c r="F722" s="52">
        <f t="shared" si="188"/>
        <v>171.10380110901224</v>
      </c>
    </row>
    <row r="723" spans="1:6" ht="12.75" customHeight="1" x14ac:dyDescent="0.2">
      <c r="A723" s="53" t="s">
        <v>1426</v>
      </c>
      <c r="B723" s="85" t="s">
        <v>1427</v>
      </c>
      <c r="C723" s="50" t="s">
        <v>1426</v>
      </c>
      <c r="D723" s="242">
        <v>15695.83</v>
      </c>
      <c r="E723" s="242">
        <v>21429.72</v>
      </c>
      <c r="F723" s="52">
        <f t="shared" si="188"/>
        <v>136.53129525485431</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285.38</v>
      </c>
      <c r="E726" s="242">
        <v>368.28</v>
      </c>
      <c r="F726" s="52">
        <f t="shared" si="190"/>
        <v>129.04898731515871</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3384.44</v>
      </c>
      <c r="E819" s="242">
        <v>1149.52</v>
      </c>
      <c r="F819" s="52">
        <f t="shared" si="190"/>
        <v>33.964850905910573</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491.07</v>
      </c>
      <c r="E823" s="242"/>
      <c r="F823" s="52">
        <f t="shared" si="190"/>
        <v>0</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35" zoomScaleNormal="100" workbookViewId="0">
      <selection activeCell="E252" sqref="E25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7121303.71</v>
      </c>
      <c r="E6" s="229">
        <f t="shared" si="0"/>
        <v>6977928.8399999999</v>
      </c>
      <c r="F6" s="230">
        <f t="shared" ref="F6:F260" si="1">IF(D6&gt;0,IF(E6/D6&gt;=100,"&gt;&gt;100",E6/D6*100),"-")</f>
        <v>97.986676655867555</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5302566.91</v>
      </c>
      <c r="E7" s="104">
        <f t="shared" si="2"/>
        <v>5379252.1699999999</v>
      </c>
      <c r="F7" s="93">
        <f t="shared" si="1"/>
        <v>101.44619127493479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1960063.07</v>
      </c>
      <c r="E8" s="104">
        <f>E9+E10-E11</f>
        <v>2091794.77</v>
      </c>
      <c r="F8" s="93">
        <f t="shared" si="1"/>
        <v>106.72078883665719</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1172713.8899999999</v>
      </c>
      <c r="E9" s="247">
        <v>1172713.8899999999</v>
      </c>
      <c r="F9" s="93">
        <f t="shared" si="1"/>
        <v>100</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801409.09</v>
      </c>
      <c r="E10" s="247">
        <v>942445.57</v>
      </c>
      <c r="F10" s="93">
        <f t="shared" si="1"/>
        <v>117.59856255186722</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14059.91</v>
      </c>
      <c r="E11" s="247">
        <v>23364.69</v>
      </c>
      <c r="F11" s="93">
        <f t="shared" si="1"/>
        <v>166.17951324012742</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2680877.7599999998</v>
      </c>
      <c r="E12" s="104">
        <f t="shared" si="3"/>
        <v>2628763.5900000003</v>
      </c>
      <c r="F12" s="93">
        <f t="shared" si="1"/>
        <v>98.056078095854716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2150680.38</v>
      </c>
      <c r="E13" s="104">
        <f t="shared" si="4"/>
        <v>2143130.2599999998</v>
      </c>
      <c r="F13" s="93">
        <f t="shared" si="1"/>
        <v>99.648942722023619</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41031.660000000003</v>
      </c>
      <c r="E14" s="247">
        <v>41031.660000000003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3367233.51</v>
      </c>
      <c r="E15" s="247">
        <v>3388480.26</v>
      </c>
      <c r="F15" s="93">
        <f t="shared" si="1"/>
        <v>100.63098534559309</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1257584.79</v>
      </c>
      <c r="E18" s="247">
        <v>1286381.6599999999</v>
      </c>
      <c r="F18" s="93">
        <f t="shared" si="1"/>
        <v>102.28985514368378</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451664.86999999988</v>
      </c>
      <c r="E19" s="104">
        <f t="shared" si="5"/>
        <v>423771.15000000014</v>
      </c>
      <c r="F19" s="93">
        <f t="shared" si="1"/>
        <v>93.824244068395274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1482071.27</v>
      </c>
      <c r="E20" s="247">
        <v>1480284.3</v>
      </c>
      <c r="F20" s="93">
        <f t="shared" si="1"/>
        <v>99.879427525776137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208603.55</v>
      </c>
      <c r="E21" s="247">
        <v>224262.61</v>
      </c>
      <c r="F21" s="93">
        <f t="shared" si="1"/>
        <v>107.50661242342233</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30481.93</v>
      </c>
      <c r="E22" s="247">
        <v>34139.019999999997</v>
      </c>
      <c r="F22" s="93">
        <f t="shared" si="1"/>
        <v>111.99756708318664</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2443.44</v>
      </c>
      <c r="E25" s="247">
        <v>2187.37</v>
      </c>
      <c r="F25" s="93">
        <f t="shared" si="1"/>
        <v>89.520102805880228</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29950.21</v>
      </c>
      <c r="E26" s="247">
        <v>29950.21</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1301885.53</v>
      </c>
      <c r="E28" s="247">
        <v>1347052.36</v>
      </c>
      <c r="F28" s="93">
        <f t="shared" si="1"/>
        <v>103.4693395816451</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58563.319999999992</v>
      </c>
      <c r="E29" s="104">
        <f t="shared" si="6"/>
        <v>46235.219999999994</v>
      </c>
      <c r="F29" s="93">
        <f t="shared" si="1"/>
        <v>78.94911012558714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115770.29</v>
      </c>
      <c r="E30" s="247">
        <v>100217.04</v>
      </c>
      <c r="F30" s="93">
        <f t="shared" si="1"/>
        <v>86.5654219230167</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57206.97</v>
      </c>
      <c r="E34" s="247">
        <v>53981.82</v>
      </c>
      <c r="F34" s="93">
        <f t="shared" si="1"/>
        <v>94.362312844046798</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13524.82</v>
      </c>
      <c r="E35" s="104">
        <f t="shared" si="7"/>
        <v>14116.26</v>
      </c>
      <c r="F35" s="93">
        <f t="shared" si="1"/>
        <v>104.37299720070212</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13524.82</v>
      </c>
      <c r="E36" s="247">
        <v>14116.26</v>
      </c>
      <c r="F36" s="93">
        <f t="shared" si="1"/>
        <v>104.37299720070212</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6444.3700000000026</v>
      </c>
      <c r="E45" s="104">
        <f t="shared" si="9"/>
        <v>1510.6999999999971</v>
      </c>
      <c r="F45" s="93">
        <f t="shared" si="1"/>
        <v>23.442167349174493</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46328.17</v>
      </c>
      <c r="E47" s="247">
        <v>39982.85</v>
      </c>
      <c r="F47" s="93">
        <f t="shared" si="1"/>
        <v>86.303538430289819</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548.79</v>
      </c>
      <c r="E48" s="247">
        <v>548.79</v>
      </c>
      <c r="F48" s="93">
        <f t="shared" si="1"/>
        <v>100</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40432.589999999997</v>
      </c>
      <c r="E50" s="247">
        <v>39020.94</v>
      </c>
      <c r="F50" s="93">
        <f t="shared" si="1"/>
        <v>96.508633258467995</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2162.59</v>
      </c>
      <c r="E54" s="247">
        <v>2290.15</v>
      </c>
      <c r="F54" s="93">
        <f t="shared" si="1"/>
        <v>105.89848283770849</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2162.59</v>
      </c>
      <c r="E55" s="247">
        <v>2290.15</v>
      </c>
      <c r="F55" s="93">
        <f t="shared" si="1"/>
        <v>105.89848283770849</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590605.25</v>
      </c>
      <c r="E56" s="104">
        <f t="shared" si="11"/>
        <v>591855.25</v>
      </c>
      <c r="F56" s="93">
        <f t="shared" si="1"/>
        <v>100.21164728894638</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590605.25</v>
      </c>
      <c r="E57" s="247">
        <v>591855.25</v>
      </c>
      <c r="F57" s="93">
        <f t="shared" si="1"/>
        <v>100.21164728894638</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71020.83</v>
      </c>
      <c r="E63" s="104">
        <f t="shared" si="12"/>
        <v>66838.559999999998</v>
      </c>
      <c r="F63" s="93">
        <f t="shared" si="1"/>
        <v>94.111206529126733</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71020.83</v>
      </c>
      <c r="E67" s="247">
        <v>66838.559999999998</v>
      </c>
      <c r="F67" s="93">
        <f t="shared" si="1"/>
        <v>94.111206529126733</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1818736.8</v>
      </c>
      <c r="E68" s="104">
        <f t="shared" si="13"/>
        <v>1598676.6699999997</v>
      </c>
      <c r="F68" s="93">
        <f t="shared" si="1"/>
        <v>87.900386136135793</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1379923.55</v>
      </c>
      <c r="E69" s="104">
        <f t="shared" si="14"/>
        <v>1093279.5699999998</v>
      </c>
      <c r="F69" s="93">
        <f t="shared" si="1"/>
        <v>79.227546337621362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1379923.55</v>
      </c>
      <c r="E70" s="104">
        <f t="shared" si="15"/>
        <v>1093183.93</v>
      </c>
      <c r="F70" s="93">
        <f t="shared" si="1"/>
        <v>79.220615518881459</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1379923.55</v>
      </c>
      <c r="E72" s="247">
        <v>1093183.93</v>
      </c>
      <c r="F72" s="93">
        <f t="shared" si="1"/>
        <v>79.220615518881459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95.64</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16183.080000000002</v>
      </c>
      <c r="E78" s="104">
        <f>E79+SUM(E82:E84)-E85+E86</f>
        <v>18821.080000000002</v>
      </c>
      <c r="F78" s="93">
        <f t="shared" si="1"/>
        <v>116.30097608119097</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424.71</v>
      </c>
      <c r="E83" s="247">
        <v>581.49</v>
      </c>
      <c r="F83" s="93">
        <f t="shared" si="1"/>
        <v>136.9146005509642</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3818.83</v>
      </c>
      <c r="E84" s="247">
        <v>2314.42</v>
      </c>
      <c r="F84" s="93">
        <f t="shared" si="1"/>
        <v>60.60547340415782</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11939.54</v>
      </c>
      <c r="E86" s="247">
        <v>15925.17</v>
      </c>
      <c r="F86" s="93">
        <f t="shared" si="1"/>
        <v>133.3817718270553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1331.65</v>
      </c>
      <c r="E134" s="104">
        <f t="shared" si="23"/>
        <v>1331.65</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1331.65</v>
      </c>
      <c r="E135" s="104">
        <f t="shared" si="24"/>
        <v>1331.65</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1331.65</v>
      </c>
      <c r="E139" s="247">
        <v>1331.65</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113758.86</v>
      </c>
      <c r="E146" s="104">
        <f t="shared" si="26"/>
        <v>141753.66999999998</v>
      </c>
      <c r="F146" s="93">
        <f t="shared" si="1"/>
        <v>124.60890518769261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127216.17</v>
      </c>
      <c r="E159" s="247">
        <v>163420.03</v>
      </c>
      <c r="F159" s="93">
        <f t="shared" si="1"/>
        <v>128.45853636373425</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23257.8</v>
      </c>
      <c r="E160" s="247">
        <v>17072.14</v>
      </c>
      <c r="F160" s="93">
        <f t="shared" si="1"/>
        <v>73.40393330409583</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36715.11</v>
      </c>
      <c r="E163" s="247">
        <v>38738.5</v>
      </c>
      <c r="F163" s="93">
        <f t="shared" si="1"/>
        <v>105.51105525763099</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307539.65999999997</v>
      </c>
      <c r="E170" s="104">
        <f t="shared" si="29"/>
        <v>343490.7</v>
      </c>
      <c r="F170" s="93">
        <f t="shared" si="1"/>
        <v>111.68988741159434</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307539.65999999997</v>
      </c>
      <c r="E173" s="247">
        <v>343490.7</v>
      </c>
      <c r="F173" s="93">
        <f t="shared" si="1"/>
        <v>111.68988741159434</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7121303.7100000009</v>
      </c>
      <c r="E175" s="104">
        <f t="shared" si="30"/>
        <v>6977928.8399999999</v>
      </c>
      <c r="F175" s="93">
        <f t="shared" si="1"/>
        <v>97.986676655867541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397242.14999999991</v>
      </c>
      <c r="E176" s="104">
        <f t="shared" si="31"/>
        <v>539033.82999999996</v>
      </c>
      <c r="F176" s="93">
        <f t="shared" si="1"/>
        <v>135.69401686100028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397242.14999999991</v>
      </c>
      <c r="E177" s="104">
        <f t="shared" si="32"/>
        <v>532568.99</v>
      </c>
      <c r="F177" s="93">
        <f t="shared" si="1"/>
        <v>134.06658633782948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334920.09999999998</v>
      </c>
      <c r="E178" s="247">
        <v>428981.66</v>
      </c>
      <c r="F178" s="93">
        <f t="shared" si="1"/>
        <v>128.08477604061386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41034.1</v>
      </c>
      <c r="E179" s="247">
        <v>41401.699999999997</v>
      </c>
      <c r="F179" s="93">
        <f t="shared" si="1"/>
        <v>100.89584028893042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23.97</v>
      </c>
      <c r="E180" s="104">
        <f t="shared" si="33"/>
        <v>29.76</v>
      </c>
      <c r="F180" s="93">
        <f t="shared" si="1"/>
        <v>124.15519399249062</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23.97</v>
      </c>
      <c r="E183" s="247">
        <v>29.76</v>
      </c>
      <c r="F183" s="93">
        <f t="shared" si="1"/>
        <v>124.15519399249062</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1592.67</v>
      </c>
      <c r="E186" s="247"/>
      <c r="F186" s="93">
        <f t="shared" si="1"/>
        <v>0</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19671.310000000001</v>
      </c>
      <c r="E188" s="247">
        <v>62155.87</v>
      </c>
      <c r="F188" s="93">
        <f t="shared" si="1"/>
        <v>315.97219503937464</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v>6464.84</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6724061.5600000005</v>
      </c>
      <c r="E237" s="104">
        <f t="shared" si="41"/>
        <v>6438895.0099999998</v>
      </c>
      <c r="F237" s="93">
        <f t="shared" si="1"/>
        <v>95.759013396064148</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4956649.33</v>
      </c>
      <c r="E238" s="104">
        <f t="shared" si="42"/>
        <v>5033334.59</v>
      </c>
      <c r="F238" s="93">
        <f t="shared" si="1"/>
        <v>101.54711892842336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4956649.33</v>
      </c>
      <c r="E239" s="104">
        <f t="shared" si="43"/>
        <v>5033334.59</v>
      </c>
      <c r="F239" s="93">
        <f t="shared" si="1"/>
        <v>101.54711892842336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2380937.9</v>
      </c>
      <c r="E240" s="247">
        <v>2180160.09</v>
      </c>
      <c r="F240" s="93">
        <f t="shared" si="1"/>
        <v>91.567280692201166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2575711.4300000002</v>
      </c>
      <c r="E241" s="247">
        <v>2853174.5</v>
      </c>
      <c r="F241" s="93">
        <f t="shared" si="1"/>
        <v>110.77228864881033</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1063845.9900000002</v>
      </c>
      <c r="E245" s="104">
        <f t="shared" si="45"/>
        <v>674008.24</v>
      </c>
      <c r="F245" s="93">
        <f t="shared" si="1"/>
        <v>63.355809613006095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1654464.56</v>
      </c>
      <c r="E246" s="104">
        <f t="shared" si="46"/>
        <v>976802.2</v>
      </c>
      <c r="F246" s="93">
        <f t="shared" si="1"/>
        <v>59.040382224929608</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1654464.56</v>
      </c>
      <c r="E247" s="247">
        <v>976802.2</v>
      </c>
      <c r="F247" s="93">
        <f t="shared" si="1"/>
        <v>59.040382224929608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590618.56999999995</v>
      </c>
      <c r="E250" s="104">
        <f t="shared" si="47"/>
        <v>302793.96000000002</v>
      </c>
      <c r="F250" s="93">
        <f t="shared" si="1"/>
        <v>51.267260357221758</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590618.56999999995</v>
      </c>
      <c r="E252" s="247">
        <v>302793.96000000002</v>
      </c>
      <c r="F252" s="93">
        <f t="shared" si="1"/>
        <v>51.267260357221758</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106313.60000000001</v>
      </c>
      <c r="E255" s="247">
        <v>134299.54</v>
      </c>
      <c r="F255" s="93">
        <f t="shared" si="1"/>
        <v>126.32395102790235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597252.64</v>
      </c>
      <c r="E257" s="247">
        <v>597252.64</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67554.17</v>
      </c>
      <c r="E259" s="104">
        <f t="shared" si="49"/>
        <v>68588.91</v>
      </c>
      <c r="F259" s="93">
        <f t="shared" si="1"/>
        <v>101.53171891535342</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67554.17</v>
      </c>
      <c r="E260" s="248">
        <v>68588.91</v>
      </c>
      <c r="F260" s="97">
        <f t="shared" si="1"/>
        <v>101.53171891535342</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142961.06</v>
      </c>
      <c r="E264" s="247">
        <v>127371.02</v>
      </c>
      <c r="F264" s="93">
        <f t="shared" si="50"/>
        <v>89.094904584507134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7512.91</v>
      </c>
      <c r="E265" s="247">
        <v>53121.15</v>
      </c>
      <c r="F265" s="93">
        <f t="shared" si="50"/>
        <v>707.06490560914483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6595.02</v>
      </c>
      <c r="E268" s="247">
        <v>9915.73</v>
      </c>
      <c r="F268" s="93">
        <f t="shared" si="50"/>
        <v>150.35178058595727</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5344.52</v>
      </c>
      <c r="E269" s="247">
        <v>5863.44</v>
      </c>
      <c r="F269" s="93">
        <f t="shared" si="50"/>
        <v>109.70938456587307</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146</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31912.63</v>
      </c>
      <c r="E287" s="247">
        <v>8944.75</v>
      </c>
      <c r="F287" s="93">
        <f t="shared" si="50"/>
        <v>28.028871327747041</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365329.52</v>
      </c>
      <c r="E288" s="247">
        <v>523624.24</v>
      </c>
      <c r="F288" s="93">
        <f t="shared" si="50"/>
        <v>143.32929898465363</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v>6464.84</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1374.83</v>
      </c>
      <c r="E295" s="247">
        <v>1662.95</v>
      </c>
      <c r="F295" s="93">
        <f t="shared" si="50"/>
        <v>120.95677283736899</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4551.6499999999996</v>
      </c>
      <c r="E302" s="247">
        <v>8647</v>
      </c>
      <c r="F302" s="93">
        <f t="shared" si="50"/>
        <v>189.97506398778467</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D125" sqref="D125"/>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7326656.8300000001</v>
      </c>
      <c r="E114" s="81">
        <f t="shared" si="22"/>
        <v>8118129.7199999997</v>
      </c>
      <c r="F114" s="63">
        <f t="shared" si="1"/>
        <v>110.80264721501906</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7326656.8300000001</v>
      </c>
      <c r="E122" s="81">
        <f t="shared" si="25"/>
        <v>8118129.7199999997</v>
      </c>
      <c r="F122" s="63">
        <f t="shared" si="1"/>
        <v>110.80264721501906</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7326656.8300000001</v>
      </c>
      <c r="E124" s="249">
        <v>8118129.7199999997</v>
      </c>
      <c r="F124" s="63">
        <f t="shared" si="1"/>
        <v>110.80264721501906</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7326656.8300000001</v>
      </c>
      <c r="E141" s="106">
        <f t="shared" si="28"/>
        <v>8118129.7199999997</v>
      </c>
      <c r="F141" s="82">
        <f t="shared" si="1"/>
        <v>110.80264721501906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A25" sqref="A25:XFD25"/>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17943.3</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11534.17</v>
      </c>
      <c r="F6" s="37"/>
      <c r="G6" s="37"/>
      <c r="H6" s="37"/>
      <c r="I6" s="37"/>
      <c r="J6" s="37"/>
      <c r="K6" s="37"/>
      <c r="L6" s="37"/>
      <c r="M6" s="37"/>
      <c r="N6" s="37"/>
      <c r="O6" s="37"/>
      <c r="P6" s="37"/>
      <c r="Q6" s="37"/>
      <c r="R6" s="37"/>
      <c r="S6" s="37"/>
      <c r="T6" s="37"/>
      <c r="U6" s="37"/>
      <c r="V6" s="37"/>
    </row>
    <row r="7" spans="1:25" ht="24" x14ac:dyDescent="0.2">
      <c r="A7" s="209" t="s">
        <v>609</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2807</v>
      </c>
      <c r="C14" s="92" t="s">
        <v>2808</v>
      </c>
      <c r="D14" s="81">
        <f>SUM(D15:D21)</f>
        <v>0</v>
      </c>
      <c r="E14" s="81">
        <f>SUM(E15:E21)</f>
        <v>11534.17</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2819</v>
      </c>
      <c r="C20" s="92" t="s">
        <v>2820</v>
      </c>
      <c r="D20" s="249"/>
      <c r="E20" s="250">
        <v>11534.17</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6409.13</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2825</v>
      </c>
      <c r="C23" s="92" t="s">
        <v>2826</v>
      </c>
      <c r="D23" s="81">
        <f t="shared" ref="D23:E23" si="4">SUM(D24:D29)</f>
        <v>0</v>
      </c>
      <c r="E23" s="108">
        <f t="shared" si="4"/>
        <v>6409.13</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2799</v>
      </c>
      <c r="C25" s="92" t="s">
        <v>2828</v>
      </c>
      <c r="D25" s="249"/>
      <c r="E25" s="250">
        <v>6409.13</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9" workbookViewId="0">
      <selection activeCell="D102" sqref="D102:D103"/>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397242.15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7322350.6699999999</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90441.94</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6948370.2599999998</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5207395.1900000004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1186611.3</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1003.59</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553360.18000000005</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283538.46999999997</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v>0</v>
      </c>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v>0</v>
      </c>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7180558.9899999993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88650.11</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6814835.2499999991</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5113333.63</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1183940.18</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997.8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1592.67</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514970.97</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277073.63</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v>0</v>
      </c>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v>0</v>
      </c>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539033.83000000101</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8944.75</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8647</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386.14</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1828.17</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6432.69</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297.75</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297.75</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297.75</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530089.07999999996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1091.92</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522532.32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6464.84</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11"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2</v>
      </c>
      <c r="G3" s="124">
        <f>IF(RefStr!C12&lt;&gt;"",INT(VALUE(MID(RefStr!C12,1,4))),0)</f>
        <v>2023</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2063</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3231</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Matea</cp:lastModifiedBy>
  <cp:lastPrinted>2024-01-31T06:03:57Z</cp:lastPrinted>
  <dcterms:created xsi:type="dcterms:W3CDTF">2022-04-01T05:14:30Z</dcterms:created>
  <dcterms:modified xsi:type="dcterms:W3CDTF">2024-01-31T10:54:33Z</dcterms:modified>
</cp:coreProperties>
</file>